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JEDNOTLIVCI" sheetId="1" r:id="rId1"/>
    <sheet name="DRUŽSTVA" sheetId="2" r:id="rId2"/>
    <sheet name="01" sheetId="3" r:id="rId3"/>
    <sheet name="02" sheetId="4" r:id="rId4"/>
    <sheet name="03" sheetId="5" r:id="rId5"/>
    <sheet name="04" sheetId="6" r:id="rId6"/>
  </sheets>
  <definedNames>
    <definedName name="_xlnm.Print_Area" localSheetId="2">'01'!$A$1:$U$42</definedName>
    <definedName name="_xlnm.Print_Area" localSheetId="4">'03'!$A$1:$AG$42</definedName>
    <definedName name="_xlnm.Print_Area" localSheetId="1">'DRUŽSTVA'!$A$1:$M$73</definedName>
    <definedName name="_xlnm.Print_Area" localSheetId="0">'JEDNOTLIVCI'!$A$1:$M$68</definedName>
  </definedNames>
  <calcPr fullCalcOnLoad="1"/>
</workbook>
</file>

<file path=xl/sharedStrings.xml><?xml version="1.0" encoding="utf-8"?>
<sst xmlns="http://schemas.openxmlformats.org/spreadsheetml/2006/main" count="372" uniqueCount="145">
  <si>
    <t>číslo</t>
  </si>
  <si>
    <t>čas</t>
  </si>
  <si>
    <t>KVZ</t>
  </si>
  <si>
    <t>Název soutěže</t>
  </si>
  <si>
    <t>Termín konání:</t>
  </si>
  <si>
    <t>Místo konání:</t>
  </si>
  <si>
    <t>Kolo</t>
  </si>
  <si>
    <t>příjmení, jméno</t>
  </si>
  <si>
    <t>disciplína č.</t>
  </si>
  <si>
    <t>start.</t>
  </si>
  <si>
    <t>celkem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</si>
  <si>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</si>
  <si>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</si>
  <si>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</si>
  <si>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</si>
  <si>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</si>
  <si>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</si>
  <si>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</si>
  <si>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</si>
  <si>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</si>
  <si>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</si>
  <si>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</si>
  <si>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SČS-D2</t>
  </si>
  <si>
    <t>jméno</t>
  </si>
  <si>
    <t>družstva</t>
  </si>
  <si>
    <t>VÝSLEDKOVÁ LISTINA - DRUŽSTVA</t>
  </si>
  <si>
    <t xml:space="preserve">VÝSLEDKOVÁ LISTINA - JEDNOTLIVCI </t>
  </si>
  <si>
    <t>družstvo</t>
  </si>
  <si>
    <t>P1</t>
  </si>
  <si>
    <t>Seřazení podle sl. L a pak podle sl. O</t>
  </si>
  <si>
    <r>
      <t xml:space="preserve">Před seřazením dle "družstvo celkem" (sloupec L) tento sloupec zkopírovat a vložit na stejné místo - </t>
    </r>
    <r>
      <rPr>
        <i/>
        <sz val="10"/>
        <color indexed="10"/>
        <rFont val="Arial CE"/>
        <family val="2"/>
      </rPr>
      <t>vložit jinak - hodnoty</t>
    </r>
    <r>
      <rPr>
        <sz val="10"/>
        <color indexed="10"/>
        <rFont val="Arial CE"/>
        <family val="2"/>
      </rPr>
      <t>, aby se zrušila vazba na vzorec</t>
    </r>
  </si>
  <si>
    <t>A</t>
  </si>
  <si>
    <t>B</t>
  </si>
  <si>
    <t>C</t>
  </si>
  <si>
    <t>Pořadatel / organizátor</t>
  </si>
  <si>
    <t>Hodnocení: H = z</t>
  </si>
  <si>
    <t>VPs, VRs 2</t>
  </si>
  <si>
    <t>D</t>
  </si>
  <si>
    <t>body</t>
  </si>
  <si>
    <t>VT</t>
  </si>
  <si>
    <t>Limity výkon. tříd</t>
  </si>
  <si>
    <t>VT-III</t>
  </si>
  <si>
    <t>VT-II</t>
  </si>
  <si>
    <t>VT-I</t>
  </si>
  <si>
    <t>VT-M</t>
  </si>
  <si>
    <t>bodové hodnoty zón</t>
  </si>
  <si>
    <t>Hodnocení: H = z - t</t>
  </si>
  <si>
    <t>Počet ran: 0 + 12</t>
  </si>
  <si>
    <t>SČS-D1</t>
  </si>
  <si>
    <t>hlavičku vyplnit pouze na listu 2, na list 1 se kopíruje</t>
  </si>
  <si>
    <t>Počet ran: 0 + 6 (každý člen)</t>
  </si>
  <si>
    <t>Terč: SČS-D2, 11/10/9/8, HOTE (každý člen)</t>
  </si>
  <si>
    <t>Terč: SČS-D2 :11, 10, 9, 8 / 135P / GONG 2x / HOTE 2x</t>
  </si>
  <si>
    <t>135/P</t>
  </si>
  <si>
    <t>disciplíny 1 až 4 (jednotlivci)</t>
  </si>
  <si>
    <t>77-P / 135 P / SČS-D1 / SČS-D2</t>
  </si>
  <si>
    <t>O POHÁR 
VELITELE POSÁDKY</t>
  </si>
  <si>
    <t>Velitel posádky J. Hradec
VÚ 6069, KVZ Fruko J. Hradec</t>
  </si>
  <si>
    <t>Střelnice Lomy</t>
  </si>
  <si>
    <t>Ing. V. Brejžek, 1-165</t>
  </si>
  <si>
    <t>pplk. Ing. J. Kábele</t>
  </si>
  <si>
    <t>Střelba z velkorážové pistole, terč 77/P na 25 m, 15 ran</t>
  </si>
  <si>
    <t>Střelba z útočné pušky CZ BREN 2, terč 135P1 (redukovaný) na 50 m, 10 ran vleže</t>
  </si>
  <si>
    <t>Akční střelba "Volná úloha" z velkorážové pistole, kombinace terčů na 25 m</t>
  </si>
  <si>
    <t>Hod granátem na cíl</t>
  </si>
  <si>
    <t>77/P</t>
  </si>
  <si>
    <t>135P1</t>
  </si>
  <si>
    <r>
      <t xml:space="preserve">kovové
</t>
    </r>
    <r>
      <rPr>
        <sz val="8"/>
        <rFont val="Arial CE"/>
        <family val="0"/>
      </rPr>
      <t>(počet)</t>
    </r>
  </si>
  <si>
    <t>počet</t>
  </si>
  <si>
    <t>granát</t>
  </si>
  <si>
    <t>1</t>
  </si>
  <si>
    <t>dr.</t>
  </si>
  <si>
    <t>Král jiří</t>
  </si>
  <si>
    <t>Král Petr</t>
  </si>
  <si>
    <t>Hejlíček David</t>
  </si>
  <si>
    <t>Pokovba Petr st.</t>
  </si>
  <si>
    <t>Pokovba Petr ml.</t>
  </si>
  <si>
    <t>Bicek Arnošt</t>
  </si>
  <si>
    <t>Žemlička Ladislav</t>
  </si>
  <si>
    <t>Jungwirth Jan</t>
  </si>
  <si>
    <t>Konrád František</t>
  </si>
  <si>
    <t>Rendl Josef</t>
  </si>
  <si>
    <t>Rendl Pavel</t>
  </si>
  <si>
    <t>Tři mušketýři</t>
  </si>
  <si>
    <t>KVZ ÚVS JH</t>
  </si>
  <si>
    <t>KVZ Fruko 1</t>
  </si>
  <si>
    <t>KVZ Týn. n. Vl.</t>
  </si>
  <si>
    <t>Baránek Pavel</t>
  </si>
  <si>
    <t>Vaněk Josef</t>
  </si>
  <si>
    <t>Maňour František</t>
  </si>
  <si>
    <t>KVV JH</t>
  </si>
  <si>
    <t>KVZ Fruko 2</t>
  </si>
  <si>
    <t>Brejžek Vojtěch</t>
  </si>
  <si>
    <t>Švihálek jiří</t>
  </si>
  <si>
    <t>Vejslík Vladimír</t>
  </si>
  <si>
    <t>Gažák Karel</t>
  </si>
  <si>
    <t>Borek ČB</t>
  </si>
  <si>
    <t>Koch Miroslav</t>
  </si>
  <si>
    <t>Získal Karel</t>
  </si>
  <si>
    <t>Čekal Josef</t>
  </si>
  <si>
    <t>Matějka Milan</t>
  </si>
  <si>
    <t>KVZ Fruko 3</t>
  </si>
  <si>
    <t>Morava Martin, čet.</t>
  </si>
  <si>
    <t>Autratová Kristýna, des.</t>
  </si>
  <si>
    <t>Nejedlý Filip, svob.</t>
  </si>
  <si>
    <t>Mesároš Štefan</t>
  </si>
  <si>
    <t>Wrzecionko Albert</t>
  </si>
  <si>
    <t>Landkammer Václav</t>
  </si>
  <si>
    <t>KVZ Fruko 4</t>
  </si>
  <si>
    <t>Vítovec Miloslav</t>
  </si>
  <si>
    <t>Fiala Miroslav</t>
  </si>
  <si>
    <t>Novotný Jaroslav</t>
  </si>
  <si>
    <t>Herceg Bohumil</t>
  </si>
  <si>
    <t>Policie Počátky</t>
  </si>
  <si>
    <t>Nekula Matěj, des.</t>
  </si>
  <si>
    <t>Galuška Jakub</t>
  </si>
  <si>
    <t>Zeman Tomáš, nrtm.</t>
  </si>
  <si>
    <t>1825 Tábor 1</t>
  </si>
  <si>
    <t>1825 Tábor 2</t>
  </si>
  <si>
    <t>Friebergová Karolína</t>
  </si>
  <si>
    <t>Tomáš Richard</t>
  </si>
  <si>
    <t>Čížek Petr</t>
  </si>
  <si>
    <t>1762 Žatec</t>
  </si>
  <si>
    <t>Kozlík Jan, rtn.</t>
  </si>
  <si>
    <t>Honzík Antonín, čet.</t>
  </si>
  <si>
    <t>Procházka Petr, des.</t>
  </si>
  <si>
    <t>Bastl Antonín, rtm.</t>
  </si>
  <si>
    <t>Jinšík Petr, rtn.</t>
  </si>
  <si>
    <t>Alexa Zdeněk, rtm.</t>
  </si>
  <si>
    <t>6069 JH 1</t>
  </si>
  <si>
    <t>Bahník Václav, rtn.</t>
  </si>
  <si>
    <t>Dohnal Tomáš, des.</t>
  </si>
  <si>
    <t>Stanovský Ondřej, des.</t>
  </si>
  <si>
    <t>6069 JH 2</t>
  </si>
  <si>
    <t>6069 JH 3</t>
  </si>
  <si>
    <t>Beigl Tomáš</t>
  </si>
  <si>
    <t>Toman Vojtěch</t>
  </si>
  <si>
    <t>Fojtík Jakub</t>
  </si>
  <si>
    <t>6069 JH 4</t>
  </si>
  <si>
    <t>4312 Strakonice</t>
  </si>
  <si>
    <t>Kopecký Tomáš, rtm.</t>
  </si>
  <si>
    <t>Novotný Viktor, rtm.</t>
  </si>
  <si>
    <t>Paul Libor, rtm.</t>
  </si>
  <si>
    <t>Jirouch Stanislav</t>
  </si>
  <si>
    <t>Zouhar David, svob.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</si>
</sst>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sz val="10"/>
      <name val="Arial Black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2"/>
      <name val="Arial CE"/>
      <family val="0"/>
    </font>
    <font>
      <b/>
      <sz val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  <protection/>
    </xf>
    <xf numFmtId="49" fontId="10" fillId="0" borderId="27" xfId="0" applyNumberFormat="1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49" fontId="10" fillId="0" borderId="36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6" fillId="0" borderId="33" xfId="0" applyFont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42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  <xf numFmtId="1" fontId="0" fillId="0" borderId="33" xfId="0" applyNumberForma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/>
    </xf>
    <xf numFmtId="0" fontId="0" fillId="0" borderId="46" xfId="0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 vertical="center"/>
    </xf>
    <xf numFmtId="49" fontId="10" fillId="0" borderId="49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52" xfId="0" applyFont="1" applyBorder="1" applyAlignment="1" applyProtection="1">
      <alignment horizontal="center"/>
      <protection/>
    </xf>
    <xf numFmtId="2" fontId="4" fillId="0" borderId="3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1" fontId="15" fillId="0" borderId="3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49" fontId="10" fillId="0" borderId="54" xfId="0" applyNumberFormat="1" applyFont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16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55" xfId="0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 vertical="center"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6" fillId="0" borderId="42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33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45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/>
      <protection/>
    </xf>
    <xf numFmtId="0" fontId="7" fillId="32" borderId="57" xfId="0" applyFont="1" applyFill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7" fillId="32" borderId="18" xfId="0" applyFont="1" applyFill="1" applyBorder="1" applyAlignment="1" applyProtection="1">
      <alignment horizontal="center"/>
      <protection/>
    </xf>
    <xf numFmtId="2" fontId="5" fillId="0" borderId="58" xfId="0" applyNumberFormat="1" applyFont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5" fillId="0" borderId="37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49" fontId="9" fillId="0" borderId="42" xfId="0" applyNumberFormat="1" applyFont="1" applyBorder="1" applyAlignment="1">
      <alignment horizontal="left" vertic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/>
      <protection/>
    </xf>
    <xf numFmtId="0" fontId="10" fillId="0" borderId="13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/>
      <protection/>
    </xf>
    <xf numFmtId="0" fontId="9" fillId="0" borderId="42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40" xfId="0" applyNumberFormat="1" applyFont="1" applyBorder="1" applyAlignment="1">
      <alignment horizontal="left" vertical="center"/>
    </xf>
    <xf numFmtId="0" fontId="11" fillId="0" borderId="35" xfId="0" applyNumberFormat="1" applyFont="1" applyBorder="1" applyAlignment="1" applyProtection="1">
      <alignment horizontal="left"/>
      <protection/>
    </xf>
    <xf numFmtId="0" fontId="11" fillId="0" borderId="62" xfId="0" applyNumberFormat="1" applyFont="1" applyBorder="1" applyAlignment="1" applyProtection="1">
      <alignment horizontal="left"/>
      <protection/>
    </xf>
    <xf numFmtId="0" fontId="11" fillId="0" borderId="63" xfId="0" applyNumberFormat="1" applyFont="1" applyBorder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center"/>
      <protection/>
    </xf>
    <xf numFmtId="49" fontId="0" fillId="0" borderId="42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5" fillId="0" borderId="6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0" fillId="0" borderId="42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66" xfId="0" applyFont="1" applyBorder="1" applyAlignment="1">
      <alignment/>
    </xf>
    <xf numFmtId="14" fontId="0" fillId="0" borderId="27" xfId="0" applyNumberFormat="1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7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14" fontId="0" fillId="0" borderId="0" xfId="0" applyNumberFormat="1" applyBorder="1" applyAlignment="1">
      <alignment horizontal="left" indent="1"/>
    </xf>
    <xf numFmtId="14" fontId="0" fillId="0" borderId="36" xfId="0" applyNumberFormat="1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4" fontId="0" fillId="0" borderId="74" xfId="0" applyNumberFormat="1" applyFont="1" applyBorder="1" applyAlignment="1">
      <alignment horizontal="left" indent="1"/>
    </xf>
    <xf numFmtId="14" fontId="0" fillId="0" borderId="45" xfId="0" applyNumberFormat="1" applyFont="1" applyBorder="1" applyAlignment="1">
      <alignment horizontal="left" indent="1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34" borderId="13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9" fillId="0" borderId="48" xfId="0" applyFont="1" applyBorder="1" applyAlignment="1" applyProtection="1">
      <alignment horizontal="center" wrapText="1"/>
      <protection/>
    </xf>
    <xf numFmtId="0" fontId="19" fillId="0" borderId="25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indexed="10"/>
      </font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2</xdr:row>
      <xdr:rowOff>0</xdr:rowOff>
    </xdr:from>
    <xdr:to>
      <xdr:col>12</xdr:col>
      <xdr:colOff>342900</xdr:colOff>
      <xdr:row>2</xdr:row>
      <xdr:rowOff>304800</xdr:rowOff>
    </xdr:to>
    <xdr:pic>
      <xdr:nvPicPr>
        <xdr:cNvPr id="1" name="Picture 1" descr="znak VÚ6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5143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</xdr:row>
      <xdr:rowOff>0</xdr:rowOff>
    </xdr:from>
    <xdr:to>
      <xdr:col>12</xdr:col>
      <xdr:colOff>733425</xdr:colOff>
      <xdr:row>2</xdr:row>
      <xdr:rowOff>295275</xdr:rowOff>
    </xdr:to>
    <xdr:pic>
      <xdr:nvPicPr>
        <xdr:cNvPr id="2" name="Picture 2" descr="Logo SV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1435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2</xdr:row>
      <xdr:rowOff>0</xdr:rowOff>
    </xdr:from>
    <xdr:to>
      <xdr:col>12</xdr:col>
      <xdr:colOff>342900</xdr:colOff>
      <xdr:row>2</xdr:row>
      <xdr:rowOff>304800</xdr:rowOff>
    </xdr:to>
    <xdr:pic>
      <xdr:nvPicPr>
        <xdr:cNvPr id="1" name="Picture 1" descr="znak VÚ6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5143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</xdr:row>
      <xdr:rowOff>0</xdr:rowOff>
    </xdr:from>
    <xdr:to>
      <xdr:col>12</xdr:col>
      <xdr:colOff>733425</xdr:colOff>
      <xdr:row>2</xdr:row>
      <xdr:rowOff>295275</xdr:rowOff>
    </xdr:to>
    <xdr:pic>
      <xdr:nvPicPr>
        <xdr:cNvPr id="2" name="Picture 2" descr="Logo SV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51435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145" zoomScaleNormal="145" zoomScalePageLayoutView="0" workbookViewId="0" topLeftCell="A40">
      <selection activeCell="N73" sqref="N73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9.625" style="0" customWidth="1"/>
    <col min="4" max="4" width="11.75390625" style="0" bestFit="1" customWidth="1"/>
    <col min="5" max="5" width="7.875" style="0" customWidth="1"/>
    <col min="6" max="6" width="7.875" style="0" bestFit="1" customWidth="1"/>
    <col min="7" max="8" width="4.75390625" style="0" customWidth="1"/>
    <col min="9" max="9" width="5.75390625" style="0" bestFit="1" customWidth="1"/>
    <col min="10" max="10" width="4.75390625" style="0" customWidth="1"/>
    <col min="11" max="11" width="6.875" style="0" customWidth="1"/>
    <col min="12" max="12" width="6.125" style="0" bestFit="1" customWidth="1"/>
    <col min="13" max="13" width="10.00390625" style="0" bestFit="1" customWidth="1"/>
  </cols>
  <sheetData>
    <row r="1" spans="1:13" ht="27.75" customHeight="1" thickBot="1">
      <c r="A1" s="196" t="s">
        <v>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1"/>
    </row>
    <row r="2" spans="1:13" ht="12.75">
      <c r="A2" s="237" t="s">
        <v>3</v>
      </c>
      <c r="B2" s="238"/>
      <c r="C2" s="238"/>
      <c r="D2" s="238"/>
      <c r="E2" s="233" t="s">
        <v>6</v>
      </c>
      <c r="F2" s="234"/>
      <c r="G2" s="226" t="s">
        <v>34</v>
      </c>
      <c r="H2" s="226"/>
      <c r="I2" s="226"/>
      <c r="J2" s="226"/>
      <c r="K2" s="226"/>
      <c r="L2" s="226"/>
      <c r="M2" s="48"/>
    </row>
    <row r="3" spans="1:13" ht="37.5" customHeight="1">
      <c r="A3" s="239" t="str">
        <f>DRUŽSTVA!A3</f>
        <v>O POHÁR 
VELITELE POSÁDKY</v>
      </c>
      <c r="B3" s="240"/>
      <c r="C3" s="240"/>
      <c r="D3" s="240"/>
      <c r="E3" s="235">
        <v>2023</v>
      </c>
      <c r="F3" s="236"/>
      <c r="G3" s="227" t="str">
        <f>DRUŽSTVA!G3</f>
        <v>Velitel posádky J. Hradec
VÚ 6069, KVZ Fruko J. Hradec</v>
      </c>
      <c r="H3" s="228"/>
      <c r="I3" s="228"/>
      <c r="J3" s="228"/>
      <c r="K3" s="228"/>
      <c r="L3" s="229"/>
      <c r="M3" s="192"/>
    </row>
    <row r="4" spans="1:13" ht="12.75">
      <c r="A4" s="214" t="s">
        <v>4</v>
      </c>
      <c r="B4" s="215"/>
      <c r="C4" s="230">
        <f>DRUŽSTVA!C4</f>
        <v>45071</v>
      </c>
      <c r="D4" s="230"/>
      <c r="E4" s="230"/>
      <c r="F4" s="231"/>
      <c r="G4" s="232" t="s">
        <v>12</v>
      </c>
      <c r="H4" s="215"/>
      <c r="I4" s="215"/>
      <c r="J4" s="215"/>
      <c r="K4" s="224" t="str">
        <f>DRUŽSTVA!K4</f>
        <v>Ing. V. Brejžek, 1-165</v>
      </c>
      <c r="L4" s="224"/>
      <c r="M4" s="225"/>
    </row>
    <row r="5" spans="1:13" ht="12.75">
      <c r="A5" s="216" t="s">
        <v>5</v>
      </c>
      <c r="B5" s="217"/>
      <c r="C5" s="222" t="str">
        <f>DRUŽSTVA!C5</f>
        <v>Střelnice Lomy</v>
      </c>
      <c r="D5" s="222"/>
      <c r="E5" s="222"/>
      <c r="F5" s="223"/>
      <c r="G5" s="205" t="s">
        <v>13</v>
      </c>
      <c r="H5" s="206"/>
      <c r="I5" s="206"/>
      <c r="J5" s="206"/>
      <c r="K5" s="197" t="str">
        <f>DRUŽSTVA!K5</f>
        <v>pplk. Ing. J. Kábele</v>
      </c>
      <c r="L5" s="198"/>
      <c r="M5" s="199"/>
    </row>
    <row r="6" spans="1:13" ht="12.75">
      <c r="A6" s="209" t="s">
        <v>14</v>
      </c>
      <c r="B6" s="210"/>
      <c r="C6" s="211" t="str">
        <f>DRUŽSTVA!C6</f>
        <v>Střelba z velkorážové pistole, terč 77/P na 25 m, 15 ran</v>
      </c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3" ht="12.75">
      <c r="A7" s="209" t="s">
        <v>15</v>
      </c>
      <c r="B7" s="210"/>
      <c r="C7" s="211" t="str">
        <f>DRUŽSTVA!C7</f>
        <v>Střelba z útočné pušky CZ BREN 2, terč 135P1 (redukovaný) na 50 m, 10 ran vleže</v>
      </c>
      <c r="D7" s="212"/>
      <c r="E7" s="212"/>
      <c r="F7" s="212"/>
      <c r="G7" s="212"/>
      <c r="H7" s="212"/>
      <c r="I7" s="212"/>
      <c r="J7" s="212"/>
      <c r="K7" s="212"/>
      <c r="L7" s="212"/>
      <c r="M7" s="213"/>
    </row>
    <row r="8" spans="1:13" ht="12.75">
      <c r="A8" s="209" t="s">
        <v>16</v>
      </c>
      <c r="B8" s="210"/>
      <c r="C8" s="211" t="str">
        <f>DRUŽSTVA!C8</f>
        <v>Akční střelba "Volná úloha" z velkorážové pistole, kombinace terčů na 25 m</v>
      </c>
      <c r="D8" s="212"/>
      <c r="E8" s="212"/>
      <c r="F8" s="212"/>
      <c r="G8" s="212"/>
      <c r="H8" s="212"/>
      <c r="I8" s="212"/>
      <c r="J8" s="212"/>
      <c r="K8" s="212"/>
      <c r="L8" s="212"/>
      <c r="M8" s="213"/>
    </row>
    <row r="9" spans="1:13" ht="12.75">
      <c r="A9" s="209" t="s">
        <v>17</v>
      </c>
      <c r="B9" s="210"/>
      <c r="C9" s="211" t="str">
        <f>DRUŽSTVA!C9</f>
        <v>Hod granátem na cíl</v>
      </c>
      <c r="D9" s="212"/>
      <c r="E9" s="212"/>
      <c r="F9" s="212"/>
      <c r="G9" s="212"/>
      <c r="H9" s="212"/>
      <c r="I9" s="212"/>
      <c r="J9" s="212"/>
      <c r="K9" s="212"/>
      <c r="L9" s="212"/>
      <c r="M9" s="213"/>
    </row>
    <row r="10" spans="1:13" ht="13.5" thickBot="1">
      <c r="A10" s="220"/>
      <c r="B10" s="221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2"/>
    </row>
    <row r="11" spans="1:13" ht="6.75" customHeight="1" thickBot="1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>
      <c r="A12" s="26" t="s">
        <v>9</v>
      </c>
      <c r="B12" s="218" t="s">
        <v>7</v>
      </c>
      <c r="C12" s="218"/>
      <c r="D12" s="203" t="s">
        <v>2</v>
      </c>
      <c r="E12" s="44"/>
      <c r="F12" s="56" t="s">
        <v>0</v>
      </c>
      <c r="G12" s="207" t="s">
        <v>8</v>
      </c>
      <c r="H12" s="208"/>
      <c r="I12" s="208"/>
      <c r="J12" s="208"/>
      <c r="K12" s="52"/>
      <c r="L12" s="203" t="s">
        <v>11</v>
      </c>
      <c r="M12" s="48"/>
    </row>
    <row r="13" spans="1:13" ht="12.75" customHeight="1" thickBot="1">
      <c r="A13" s="30" t="s">
        <v>0</v>
      </c>
      <c r="B13" s="219"/>
      <c r="C13" s="219"/>
      <c r="D13" s="204"/>
      <c r="E13" s="45"/>
      <c r="F13" s="57" t="s">
        <v>24</v>
      </c>
      <c r="G13" s="42">
        <v>1</v>
      </c>
      <c r="H13" s="43">
        <v>2</v>
      </c>
      <c r="I13" s="43">
        <v>3</v>
      </c>
      <c r="J13" s="53">
        <v>4</v>
      </c>
      <c r="K13" s="31" t="s">
        <v>10</v>
      </c>
      <c r="L13" s="204"/>
      <c r="M13" s="54"/>
    </row>
    <row r="14" spans="1:13" ht="12.75">
      <c r="A14" s="49">
        <v>55</v>
      </c>
      <c r="B14" s="194" t="s">
        <v>135</v>
      </c>
      <c r="C14" s="50"/>
      <c r="D14" s="84" t="s">
        <v>138</v>
      </c>
      <c r="E14" s="105"/>
      <c r="F14" s="195">
        <v>19</v>
      </c>
      <c r="G14" s="46">
        <v>123</v>
      </c>
      <c r="H14" s="176">
        <v>95</v>
      </c>
      <c r="I14" s="47">
        <v>116.92</v>
      </c>
      <c r="J14" s="176">
        <v>23</v>
      </c>
      <c r="K14" s="86">
        <v>357.92</v>
      </c>
      <c r="L14" s="67">
        <v>1</v>
      </c>
      <c r="M14" s="60"/>
    </row>
    <row r="15" spans="1:13" ht="12.75">
      <c r="A15" s="28">
        <v>47</v>
      </c>
      <c r="B15" s="167" t="s">
        <v>127</v>
      </c>
      <c r="C15" s="34"/>
      <c r="D15" s="32" t="s">
        <v>129</v>
      </c>
      <c r="E15" s="32"/>
      <c r="F15" s="100">
        <v>16</v>
      </c>
      <c r="G15" s="38">
        <v>128</v>
      </c>
      <c r="H15" s="174">
        <v>86</v>
      </c>
      <c r="I15" s="39">
        <v>108.74</v>
      </c>
      <c r="J15" s="174">
        <v>16</v>
      </c>
      <c r="K15" s="87">
        <v>338.74</v>
      </c>
      <c r="L15" s="55">
        <v>2</v>
      </c>
      <c r="M15" s="58"/>
    </row>
    <row r="16" spans="1:13" ht="12.75">
      <c r="A16" s="28">
        <v>18</v>
      </c>
      <c r="B16" s="167" t="s">
        <v>94</v>
      </c>
      <c r="C16" s="34"/>
      <c r="D16" s="32" t="s">
        <v>91</v>
      </c>
      <c r="E16" s="32"/>
      <c r="F16" s="100">
        <v>6</v>
      </c>
      <c r="G16" s="38">
        <v>123</v>
      </c>
      <c r="H16" s="174">
        <v>84</v>
      </c>
      <c r="I16" s="39">
        <v>109.3</v>
      </c>
      <c r="J16" s="174">
        <v>21</v>
      </c>
      <c r="K16" s="87">
        <v>337.3</v>
      </c>
      <c r="L16" s="55">
        <v>3</v>
      </c>
      <c r="M16" s="58"/>
    </row>
    <row r="17" spans="1:13" ht="12.75">
      <c r="A17" s="28">
        <v>19</v>
      </c>
      <c r="B17" s="167" t="s">
        <v>95</v>
      </c>
      <c r="C17" s="34"/>
      <c r="D17" s="82" t="s">
        <v>96</v>
      </c>
      <c r="E17" s="96"/>
      <c r="F17" s="101">
        <v>7</v>
      </c>
      <c r="G17" s="38">
        <v>117</v>
      </c>
      <c r="H17" s="174">
        <v>93</v>
      </c>
      <c r="I17" s="39">
        <v>105.85</v>
      </c>
      <c r="J17" s="174">
        <v>21</v>
      </c>
      <c r="K17" s="87">
        <v>336.85</v>
      </c>
      <c r="L17" s="55">
        <v>4</v>
      </c>
      <c r="M17" s="58"/>
    </row>
    <row r="18" spans="1:13" ht="12.75">
      <c r="A18" s="28">
        <v>3</v>
      </c>
      <c r="B18" s="167" t="s">
        <v>74</v>
      </c>
      <c r="C18" s="34"/>
      <c r="D18" s="82" t="s">
        <v>85</v>
      </c>
      <c r="E18" s="96"/>
      <c r="F18" s="101">
        <v>1</v>
      </c>
      <c r="G18" s="38">
        <v>125</v>
      </c>
      <c r="H18" s="174">
        <v>72</v>
      </c>
      <c r="I18" s="39">
        <v>112.86</v>
      </c>
      <c r="J18" s="174">
        <v>23</v>
      </c>
      <c r="K18" s="87">
        <v>332.86</v>
      </c>
      <c r="L18" s="55">
        <v>5</v>
      </c>
      <c r="M18" s="58"/>
    </row>
    <row r="19" spans="1:13" ht="12.75">
      <c r="A19" s="28">
        <v>10</v>
      </c>
      <c r="B19" s="167" t="s">
        <v>81</v>
      </c>
      <c r="C19" s="34"/>
      <c r="D19" s="82" t="s">
        <v>83</v>
      </c>
      <c r="E19" s="96"/>
      <c r="F19" s="101">
        <v>4</v>
      </c>
      <c r="G19" s="38">
        <v>131</v>
      </c>
      <c r="H19" s="174">
        <v>53</v>
      </c>
      <c r="I19" s="39">
        <v>123.99</v>
      </c>
      <c r="J19" s="174">
        <v>23</v>
      </c>
      <c r="K19" s="87">
        <v>330.99</v>
      </c>
      <c r="L19" s="55">
        <v>6</v>
      </c>
      <c r="M19" s="58"/>
    </row>
    <row r="20" spans="1:13" ht="12.75">
      <c r="A20" s="28">
        <v>14</v>
      </c>
      <c r="B20" s="167" t="s">
        <v>88</v>
      </c>
      <c r="C20" s="34"/>
      <c r="D20" s="82" t="s">
        <v>90</v>
      </c>
      <c r="E20" s="96"/>
      <c r="F20" s="101">
        <v>5</v>
      </c>
      <c r="G20" s="38">
        <v>129</v>
      </c>
      <c r="H20" s="174">
        <v>91</v>
      </c>
      <c r="I20" s="39">
        <v>91.87</v>
      </c>
      <c r="J20" s="174">
        <v>19</v>
      </c>
      <c r="K20" s="87">
        <v>330.87</v>
      </c>
      <c r="L20" s="55">
        <v>7</v>
      </c>
      <c r="M20" s="58"/>
    </row>
    <row r="21" spans="1:13" ht="12.75">
      <c r="A21" s="28">
        <v>11</v>
      </c>
      <c r="B21" s="167" t="s">
        <v>82</v>
      </c>
      <c r="C21" s="34"/>
      <c r="D21" s="82" t="s">
        <v>83</v>
      </c>
      <c r="E21" s="96"/>
      <c r="F21" s="101">
        <v>4</v>
      </c>
      <c r="G21" s="38">
        <v>129</v>
      </c>
      <c r="H21" s="174">
        <v>88</v>
      </c>
      <c r="I21" s="39">
        <v>101.72</v>
      </c>
      <c r="J21" s="174">
        <v>11</v>
      </c>
      <c r="K21" s="87">
        <v>329.72</v>
      </c>
      <c r="L21" s="55">
        <v>8</v>
      </c>
      <c r="M21" s="58"/>
    </row>
    <row r="22" spans="1:13" ht="12.75">
      <c r="A22" s="28">
        <v>25</v>
      </c>
      <c r="B22" s="167" t="s">
        <v>105</v>
      </c>
      <c r="C22" s="34"/>
      <c r="D22" s="82" t="s">
        <v>108</v>
      </c>
      <c r="E22" s="96"/>
      <c r="F22" s="101">
        <v>9</v>
      </c>
      <c r="G22" s="38">
        <v>114</v>
      </c>
      <c r="H22" s="174">
        <v>93</v>
      </c>
      <c r="I22" s="39">
        <v>105.85</v>
      </c>
      <c r="J22" s="174">
        <v>13</v>
      </c>
      <c r="K22" s="87">
        <v>325.85</v>
      </c>
      <c r="L22" s="55">
        <v>9</v>
      </c>
      <c r="M22" s="58"/>
    </row>
    <row r="23" spans="1:13" ht="12.75">
      <c r="A23" s="28">
        <v>8</v>
      </c>
      <c r="B23" s="167" t="s">
        <v>79</v>
      </c>
      <c r="C23" s="34"/>
      <c r="D23" s="82" t="s">
        <v>86</v>
      </c>
      <c r="E23" s="96"/>
      <c r="F23" s="101">
        <v>3</v>
      </c>
      <c r="G23" s="38">
        <v>123</v>
      </c>
      <c r="H23" s="174">
        <v>81</v>
      </c>
      <c r="I23" s="39">
        <v>95.52</v>
      </c>
      <c r="J23" s="174">
        <v>21</v>
      </c>
      <c r="K23" s="87">
        <v>320.52</v>
      </c>
      <c r="L23" s="55">
        <v>10</v>
      </c>
      <c r="M23" s="58"/>
    </row>
    <row r="24" spans="1:13" ht="12.75">
      <c r="A24" s="28">
        <v>9</v>
      </c>
      <c r="B24" s="167" t="s">
        <v>80</v>
      </c>
      <c r="C24" s="34"/>
      <c r="D24" s="82" t="s">
        <v>86</v>
      </c>
      <c r="E24" s="96"/>
      <c r="F24" s="101">
        <v>3</v>
      </c>
      <c r="G24" s="38">
        <v>109</v>
      </c>
      <c r="H24" s="174">
        <v>82</v>
      </c>
      <c r="I24" s="39">
        <v>112.48</v>
      </c>
      <c r="J24" s="174">
        <v>17</v>
      </c>
      <c r="K24" s="87">
        <v>320.48</v>
      </c>
      <c r="L24" s="55">
        <v>11</v>
      </c>
      <c r="M24" s="58"/>
    </row>
    <row r="25" spans="1:13" ht="12.75">
      <c r="A25" s="28">
        <v>12</v>
      </c>
      <c r="B25" s="167" t="s">
        <v>109</v>
      </c>
      <c r="C25" s="34"/>
      <c r="D25" s="82" t="s">
        <v>83</v>
      </c>
      <c r="E25" s="93"/>
      <c r="F25" s="101">
        <v>4</v>
      </c>
      <c r="G25" s="38">
        <v>114</v>
      </c>
      <c r="H25" s="174">
        <v>91</v>
      </c>
      <c r="I25" s="39">
        <v>99.98</v>
      </c>
      <c r="J25" s="174">
        <v>15</v>
      </c>
      <c r="K25" s="87">
        <v>319.98</v>
      </c>
      <c r="L25" s="55">
        <v>12</v>
      </c>
      <c r="M25" s="58"/>
    </row>
    <row r="26" spans="1:13" ht="12.75">
      <c r="A26" s="28">
        <v>1</v>
      </c>
      <c r="B26" s="33" t="s">
        <v>72</v>
      </c>
      <c r="C26" s="34"/>
      <c r="D26" s="32" t="s">
        <v>85</v>
      </c>
      <c r="E26" s="95"/>
      <c r="F26" s="100">
        <v>1</v>
      </c>
      <c r="G26" s="38">
        <v>112</v>
      </c>
      <c r="H26" s="174">
        <v>84</v>
      </c>
      <c r="I26" s="39">
        <v>103.68</v>
      </c>
      <c r="J26" s="174">
        <v>15</v>
      </c>
      <c r="K26" s="87">
        <v>314.68</v>
      </c>
      <c r="L26" s="55">
        <v>13</v>
      </c>
      <c r="M26" s="58"/>
    </row>
    <row r="27" spans="1:13" ht="12.75">
      <c r="A27" s="28">
        <v>27</v>
      </c>
      <c r="B27" s="167" t="s">
        <v>107</v>
      </c>
      <c r="C27" s="34"/>
      <c r="D27" s="82" t="s">
        <v>108</v>
      </c>
      <c r="E27" s="93"/>
      <c r="F27" s="101">
        <v>9</v>
      </c>
      <c r="G27" s="38">
        <v>124</v>
      </c>
      <c r="H27" s="174">
        <v>74</v>
      </c>
      <c r="I27" s="39">
        <v>97.23</v>
      </c>
      <c r="J27" s="174">
        <v>19</v>
      </c>
      <c r="K27" s="87">
        <v>314.23</v>
      </c>
      <c r="L27" s="55">
        <v>14</v>
      </c>
      <c r="M27" s="58"/>
    </row>
    <row r="28" spans="1:13" ht="12.75">
      <c r="A28" s="28">
        <v>21</v>
      </c>
      <c r="B28" s="167" t="s">
        <v>110</v>
      </c>
      <c r="C28" s="34"/>
      <c r="D28" s="82" t="s">
        <v>96</v>
      </c>
      <c r="E28" s="93"/>
      <c r="F28" s="101">
        <v>7</v>
      </c>
      <c r="G28" s="38">
        <v>95</v>
      </c>
      <c r="H28" s="174">
        <v>91</v>
      </c>
      <c r="I28" s="39">
        <v>112.79</v>
      </c>
      <c r="J28" s="174">
        <v>13</v>
      </c>
      <c r="K28" s="87">
        <v>311.79</v>
      </c>
      <c r="L28" s="55">
        <v>15</v>
      </c>
      <c r="M28" s="58"/>
    </row>
    <row r="29" spans="1:13" ht="12.75">
      <c r="A29" s="28">
        <v>46</v>
      </c>
      <c r="B29" s="167" t="s">
        <v>126</v>
      </c>
      <c r="C29" s="34"/>
      <c r="D29" s="82" t="s">
        <v>129</v>
      </c>
      <c r="E29" s="93"/>
      <c r="F29" s="101">
        <v>16</v>
      </c>
      <c r="G29" s="38">
        <v>116</v>
      </c>
      <c r="H29" s="174">
        <v>84</v>
      </c>
      <c r="I29" s="39">
        <v>96.94</v>
      </c>
      <c r="J29" s="174">
        <v>10</v>
      </c>
      <c r="K29" s="87">
        <v>306.94</v>
      </c>
      <c r="L29" s="55">
        <v>16</v>
      </c>
      <c r="M29" s="58"/>
    </row>
    <row r="30" spans="1:13" ht="12.75">
      <c r="A30" s="28">
        <v>40</v>
      </c>
      <c r="B30" s="167" t="s">
        <v>123</v>
      </c>
      <c r="C30" s="34"/>
      <c r="D30" s="82" t="s">
        <v>139</v>
      </c>
      <c r="E30" s="93"/>
      <c r="F30" s="101">
        <v>14</v>
      </c>
      <c r="G30" s="38">
        <v>100</v>
      </c>
      <c r="H30" s="174">
        <v>74</v>
      </c>
      <c r="I30" s="39">
        <v>113.62</v>
      </c>
      <c r="J30" s="174">
        <v>19</v>
      </c>
      <c r="K30" s="87">
        <v>306.62</v>
      </c>
      <c r="L30" s="55">
        <v>17</v>
      </c>
      <c r="M30" s="58"/>
    </row>
    <row r="31" spans="1:13" ht="12.75">
      <c r="A31" s="28">
        <v>29</v>
      </c>
      <c r="B31" s="167" t="s">
        <v>98</v>
      </c>
      <c r="C31" s="34"/>
      <c r="D31" s="82" t="s">
        <v>113</v>
      </c>
      <c r="E31" s="93"/>
      <c r="F31" s="101">
        <v>10</v>
      </c>
      <c r="G31" s="38">
        <v>108</v>
      </c>
      <c r="H31" s="174">
        <v>83</v>
      </c>
      <c r="I31" s="39">
        <v>99.03</v>
      </c>
      <c r="J31" s="174">
        <v>15</v>
      </c>
      <c r="K31" s="87">
        <v>305.03</v>
      </c>
      <c r="L31" s="55">
        <v>18</v>
      </c>
      <c r="M31" s="58"/>
    </row>
    <row r="32" spans="1:13" ht="12.75">
      <c r="A32" s="28">
        <v>13</v>
      </c>
      <c r="B32" s="167" t="s">
        <v>87</v>
      </c>
      <c r="C32" s="34"/>
      <c r="D32" s="82" t="s">
        <v>90</v>
      </c>
      <c r="E32" s="93"/>
      <c r="F32" s="101">
        <v>5</v>
      </c>
      <c r="G32" s="38">
        <v>107</v>
      </c>
      <c r="H32" s="174">
        <v>84</v>
      </c>
      <c r="I32" s="39">
        <v>88.9</v>
      </c>
      <c r="J32" s="174">
        <v>23</v>
      </c>
      <c r="K32" s="87">
        <v>302.9</v>
      </c>
      <c r="L32" s="55">
        <v>19</v>
      </c>
      <c r="M32" s="58"/>
    </row>
    <row r="33" spans="1:13" ht="12.75">
      <c r="A33" s="28">
        <v>31</v>
      </c>
      <c r="B33" s="167" t="s">
        <v>116</v>
      </c>
      <c r="C33" s="34"/>
      <c r="D33" s="82" t="s">
        <v>117</v>
      </c>
      <c r="E33" s="93"/>
      <c r="F33" s="101">
        <v>11</v>
      </c>
      <c r="G33" s="38">
        <v>120</v>
      </c>
      <c r="H33" s="174">
        <v>83</v>
      </c>
      <c r="I33" s="39">
        <v>82.47</v>
      </c>
      <c r="J33" s="174">
        <v>17</v>
      </c>
      <c r="K33" s="87">
        <v>302.47</v>
      </c>
      <c r="L33" s="55">
        <v>20</v>
      </c>
      <c r="M33" s="58"/>
    </row>
    <row r="34" spans="1:13" ht="12.75">
      <c r="A34" s="28">
        <v>39</v>
      </c>
      <c r="B34" s="167" t="s">
        <v>104</v>
      </c>
      <c r="C34" s="34"/>
      <c r="D34" s="82" t="s">
        <v>118</v>
      </c>
      <c r="E34" s="93"/>
      <c r="F34" s="101">
        <v>13</v>
      </c>
      <c r="G34" s="38">
        <v>106</v>
      </c>
      <c r="H34" s="174">
        <v>74</v>
      </c>
      <c r="I34" s="39">
        <v>101.92</v>
      </c>
      <c r="J34" s="174">
        <v>19</v>
      </c>
      <c r="K34" s="87">
        <v>300.92</v>
      </c>
      <c r="L34" s="55">
        <v>21</v>
      </c>
      <c r="M34" s="58"/>
    </row>
    <row r="35" spans="1:13" ht="12.75">
      <c r="A35" s="28">
        <v>7</v>
      </c>
      <c r="B35" s="167" t="s">
        <v>78</v>
      </c>
      <c r="C35" s="34"/>
      <c r="D35" s="82" t="s">
        <v>86</v>
      </c>
      <c r="E35" s="93"/>
      <c r="F35" s="101">
        <v>3</v>
      </c>
      <c r="G35" s="38">
        <v>111</v>
      </c>
      <c r="H35" s="174">
        <v>92</v>
      </c>
      <c r="I35" s="39">
        <v>81.75</v>
      </c>
      <c r="J35" s="174">
        <v>15</v>
      </c>
      <c r="K35" s="87">
        <v>299.75</v>
      </c>
      <c r="L35" s="55">
        <v>22</v>
      </c>
      <c r="M35" s="58"/>
    </row>
    <row r="36" spans="1:13" ht="12.75">
      <c r="A36" s="28">
        <v>17</v>
      </c>
      <c r="B36" s="167" t="s">
        <v>93</v>
      </c>
      <c r="C36" s="34"/>
      <c r="D36" s="32" t="s">
        <v>91</v>
      </c>
      <c r="E36" s="95"/>
      <c r="F36" s="100">
        <v>6</v>
      </c>
      <c r="G36" s="38">
        <v>100</v>
      </c>
      <c r="H36" s="174">
        <v>83</v>
      </c>
      <c r="I36" s="39">
        <v>106.32</v>
      </c>
      <c r="J36" s="174">
        <v>9</v>
      </c>
      <c r="K36" s="87">
        <v>298.32</v>
      </c>
      <c r="L36" s="55">
        <v>23</v>
      </c>
      <c r="M36" s="58"/>
    </row>
    <row r="37" spans="1:13" ht="12.75">
      <c r="A37" s="28">
        <v>22</v>
      </c>
      <c r="B37" s="167" t="s">
        <v>99</v>
      </c>
      <c r="C37" s="34"/>
      <c r="D37" s="32" t="s">
        <v>101</v>
      </c>
      <c r="E37" s="95"/>
      <c r="F37" s="100">
        <v>8</v>
      </c>
      <c r="G37" s="38">
        <v>119</v>
      </c>
      <c r="H37" s="174">
        <v>87</v>
      </c>
      <c r="I37" s="39">
        <v>74.39</v>
      </c>
      <c r="J37" s="174">
        <v>9</v>
      </c>
      <c r="K37" s="87">
        <v>289.39</v>
      </c>
      <c r="L37" s="55">
        <v>24</v>
      </c>
      <c r="M37" s="58"/>
    </row>
    <row r="38" spans="1:13" ht="12.75">
      <c r="A38" s="28">
        <v>28</v>
      </c>
      <c r="B38" s="167" t="s">
        <v>97</v>
      </c>
      <c r="C38" s="34"/>
      <c r="D38" s="82" t="s">
        <v>113</v>
      </c>
      <c r="E38" s="93"/>
      <c r="F38" s="101">
        <v>10</v>
      </c>
      <c r="G38" s="38">
        <v>83</v>
      </c>
      <c r="H38" s="174">
        <v>89</v>
      </c>
      <c r="I38" s="39">
        <v>93.96</v>
      </c>
      <c r="J38" s="174">
        <v>19</v>
      </c>
      <c r="K38" s="87">
        <v>284.96</v>
      </c>
      <c r="L38" s="55">
        <v>25</v>
      </c>
      <c r="M38" s="58"/>
    </row>
    <row r="39" spans="1:13" ht="12.75">
      <c r="A39" s="28">
        <v>2</v>
      </c>
      <c r="B39" s="167" t="s">
        <v>73</v>
      </c>
      <c r="C39" s="34"/>
      <c r="D39" s="32" t="s">
        <v>85</v>
      </c>
      <c r="E39" s="95"/>
      <c r="F39" s="100">
        <v>1</v>
      </c>
      <c r="G39" s="38">
        <v>106</v>
      </c>
      <c r="H39" s="174">
        <v>90</v>
      </c>
      <c r="I39" s="39">
        <v>73.97</v>
      </c>
      <c r="J39" s="174">
        <v>13</v>
      </c>
      <c r="K39" s="87">
        <v>282.97</v>
      </c>
      <c r="L39" s="55">
        <v>26</v>
      </c>
      <c r="M39" s="58"/>
    </row>
    <row r="40" spans="1:13" ht="12.75">
      <c r="A40" s="28">
        <v>43</v>
      </c>
      <c r="B40" s="167" t="s">
        <v>140</v>
      </c>
      <c r="C40" s="34"/>
      <c r="D40" s="82"/>
      <c r="E40" s="93"/>
      <c r="F40" s="101">
        <v>15</v>
      </c>
      <c r="G40" s="38">
        <v>109</v>
      </c>
      <c r="H40" s="174">
        <v>82</v>
      </c>
      <c r="I40" s="39">
        <v>81.5</v>
      </c>
      <c r="J40" s="174">
        <v>10</v>
      </c>
      <c r="K40" s="87">
        <v>282.5</v>
      </c>
      <c r="L40" s="55">
        <v>27</v>
      </c>
      <c r="M40" s="58"/>
    </row>
    <row r="41" spans="1:13" ht="12.75">
      <c r="A41" s="28">
        <v>33</v>
      </c>
      <c r="B41" s="167" t="s">
        <v>102</v>
      </c>
      <c r="C41" s="34"/>
      <c r="D41" s="82" t="s">
        <v>117</v>
      </c>
      <c r="E41" s="93"/>
      <c r="F41" s="101">
        <v>11</v>
      </c>
      <c r="G41" s="38">
        <v>99</v>
      </c>
      <c r="H41" s="174">
        <v>83</v>
      </c>
      <c r="I41" s="39">
        <v>81.5</v>
      </c>
      <c r="J41" s="174">
        <v>15</v>
      </c>
      <c r="K41" s="87">
        <v>278.5</v>
      </c>
      <c r="L41" s="55">
        <v>28</v>
      </c>
      <c r="M41" s="58"/>
    </row>
    <row r="42" spans="1:13" ht="12.75">
      <c r="A42" s="28">
        <v>32</v>
      </c>
      <c r="B42" s="167" t="s">
        <v>103</v>
      </c>
      <c r="C42" s="34"/>
      <c r="D42" s="32" t="s">
        <v>117</v>
      </c>
      <c r="E42" s="95"/>
      <c r="F42" s="100">
        <v>11</v>
      </c>
      <c r="G42" s="38">
        <v>108</v>
      </c>
      <c r="H42" s="174">
        <v>84</v>
      </c>
      <c r="I42" s="39">
        <v>76.86</v>
      </c>
      <c r="J42" s="174">
        <v>9</v>
      </c>
      <c r="K42" s="87">
        <v>277.86</v>
      </c>
      <c r="L42" s="55">
        <v>29</v>
      </c>
      <c r="M42" s="58"/>
    </row>
    <row r="43" spans="1:13" ht="12.75">
      <c r="A43" s="28">
        <v>20</v>
      </c>
      <c r="B43" s="167" t="s">
        <v>143</v>
      </c>
      <c r="C43" s="34"/>
      <c r="D43" s="82" t="s">
        <v>96</v>
      </c>
      <c r="E43" s="93"/>
      <c r="F43" s="101">
        <v>7</v>
      </c>
      <c r="G43" s="38">
        <v>111</v>
      </c>
      <c r="H43" s="174">
        <v>81</v>
      </c>
      <c r="I43" s="39">
        <v>70.68</v>
      </c>
      <c r="J43" s="174">
        <v>13</v>
      </c>
      <c r="K43" s="87">
        <v>275.68</v>
      </c>
      <c r="L43" s="55">
        <v>30</v>
      </c>
      <c r="M43" s="58"/>
    </row>
    <row r="44" spans="1:13" ht="12.75">
      <c r="A44" s="28">
        <v>48</v>
      </c>
      <c r="B44" s="167" t="s">
        <v>128</v>
      </c>
      <c r="C44" s="34"/>
      <c r="D44" s="82" t="s">
        <v>129</v>
      </c>
      <c r="E44" s="93"/>
      <c r="F44" s="101">
        <v>16</v>
      </c>
      <c r="G44" s="38">
        <v>98</v>
      </c>
      <c r="H44" s="174">
        <v>85</v>
      </c>
      <c r="I44" s="39">
        <v>73.53</v>
      </c>
      <c r="J44" s="174">
        <v>19</v>
      </c>
      <c r="K44" s="87">
        <v>275.53</v>
      </c>
      <c r="L44" s="55">
        <v>31</v>
      </c>
      <c r="M44" s="58"/>
    </row>
    <row r="45" spans="1:13" ht="12.75">
      <c r="A45" s="28">
        <v>50</v>
      </c>
      <c r="B45" s="167" t="s">
        <v>131</v>
      </c>
      <c r="C45" s="34"/>
      <c r="D45" s="82" t="s">
        <v>133</v>
      </c>
      <c r="E45" s="93"/>
      <c r="F45" s="101">
        <v>17</v>
      </c>
      <c r="G45" s="38">
        <v>105</v>
      </c>
      <c r="H45" s="174">
        <v>69</v>
      </c>
      <c r="I45" s="39">
        <v>83.86</v>
      </c>
      <c r="J45" s="174">
        <v>17</v>
      </c>
      <c r="K45" s="87">
        <v>274.86</v>
      </c>
      <c r="L45" s="55">
        <v>32</v>
      </c>
      <c r="M45" s="58"/>
    </row>
    <row r="46" spans="1:13" ht="12.75">
      <c r="A46" s="28">
        <v>16</v>
      </c>
      <c r="B46" s="167" t="s">
        <v>92</v>
      </c>
      <c r="C46" s="34"/>
      <c r="D46" s="82" t="s">
        <v>91</v>
      </c>
      <c r="E46" s="93"/>
      <c r="F46" s="101">
        <v>6</v>
      </c>
      <c r="G46" s="38">
        <v>104</v>
      </c>
      <c r="H46" s="174">
        <v>40</v>
      </c>
      <c r="I46" s="39">
        <v>100.18</v>
      </c>
      <c r="J46" s="174">
        <v>19</v>
      </c>
      <c r="K46" s="87">
        <v>263.18</v>
      </c>
      <c r="L46" s="55">
        <v>33</v>
      </c>
      <c r="M46" s="58"/>
    </row>
    <row r="47" spans="1:13" ht="12.75">
      <c r="A47" s="28">
        <v>53</v>
      </c>
      <c r="B47" s="167" t="s">
        <v>142</v>
      </c>
      <c r="C47" s="34"/>
      <c r="D47" s="82" t="s">
        <v>134</v>
      </c>
      <c r="E47" s="93"/>
      <c r="F47" s="101">
        <v>18</v>
      </c>
      <c r="G47" s="38">
        <v>107</v>
      </c>
      <c r="H47" s="174">
        <v>76</v>
      </c>
      <c r="I47" s="39">
        <v>64.54</v>
      </c>
      <c r="J47" s="174">
        <v>15</v>
      </c>
      <c r="K47" s="87">
        <v>262.54</v>
      </c>
      <c r="L47" s="55">
        <v>34</v>
      </c>
      <c r="M47" s="58"/>
    </row>
    <row r="48" spans="1:13" ht="12.75">
      <c r="A48" s="28">
        <v>41</v>
      </c>
      <c r="B48" s="167" t="s">
        <v>124</v>
      </c>
      <c r="C48" s="34"/>
      <c r="D48" s="82" t="s">
        <v>139</v>
      </c>
      <c r="E48" s="93"/>
      <c r="F48" s="101">
        <v>14</v>
      </c>
      <c r="G48" s="38">
        <v>100</v>
      </c>
      <c r="H48" s="174">
        <v>68</v>
      </c>
      <c r="I48" s="39">
        <v>72.89</v>
      </c>
      <c r="J48" s="174">
        <v>19</v>
      </c>
      <c r="K48" s="87">
        <v>259.89</v>
      </c>
      <c r="L48" s="55">
        <v>35</v>
      </c>
      <c r="M48" s="58"/>
    </row>
    <row r="49" spans="1:13" ht="12.75">
      <c r="A49" s="28">
        <v>34</v>
      </c>
      <c r="B49" s="167" t="s">
        <v>119</v>
      </c>
      <c r="C49" s="34"/>
      <c r="D49" s="82" t="s">
        <v>122</v>
      </c>
      <c r="E49" s="93"/>
      <c r="F49" s="101">
        <v>12</v>
      </c>
      <c r="G49" s="38">
        <v>101</v>
      </c>
      <c r="H49" s="174">
        <v>66</v>
      </c>
      <c r="I49" s="39">
        <v>77.31</v>
      </c>
      <c r="J49" s="174">
        <v>14</v>
      </c>
      <c r="K49" s="87">
        <v>258.31</v>
      </c>
      <c r="L49" s="55">
        <v>36</v>
      </c>
      <c r="M49" s="58"/>
    </row>
    <row r="50" spans="1:13" ht="12.75">
      <c r="A50" s="28">
        <v>35</v>
      </c>
      <c r="B50" s="167" t="s">
        <v>120</v>
      </c>
      <c r="C50" s="34"/>
      <c r="D50" s="82" t="s">
        <v>122</v>
      </c>
      <c r="E50" s="93"/>
      <c r="F50" s="101">
        <v>12</v>
      </c>
      <c r="G50" s="38">
        <v>100</v>
      </c>
      <c r="H50" s="174">
        <v>83</v>
      </c>
      <c r="I50" s="39">
        <v>58.97</v>
      </c>
      <c r="J50" s="174">
        <v>15</v>
      </c>
      <c r="K50" s="87">
        <v>256.97</v>
      </c>
      <c r="L50" s="55">
        <v>37</v>
      </c>
      <c r="M50" s="58"/>
    </row>
    <row r="51" spans="1:13" ht="12.75">
      <c r="A51" s="28">
        <v>49</v>
      </c>
      <c r="B51" s="167" t="s">
        <v>130</v>
      </c>
      <c r="C51" s="34"/>
      <c r="D51" s="82" t="s">
        <v>133</v>
      </c>
      <c r="E51" s="93"/>
      <c r="F51" s="101">
        <v>17</v>
      </c>
      <c r="G51" s="38">
        <v>95</v>
      </c>
      <c r="H51" s="174">
        <v>90</v>
      </c>
      <c r="I51" s="39">
        <v>52.33</v>
      </c>
      <c r="J51" s="174">
        <v>19</v>
      </c>
      <c r="K51" s="87">
        <v>256.33</v>
      </c>
      <c r="L51" s="55">
        <v>38</v>
      </c>
      <c r="M51" s="58"/>
    </row>
    <row r="52" spans="1:13" ht="12.75">
      <c r="A52" s="28">
        <v>26</v>
      </c>
      <c r="B52" s="167" t="s">
        <v>106</v>
      </c>
      <c r="C52" s="34"/>
      <c r="D52" s="32" t="s">
        <v>108</v>
      </c>
      <c r="E52" s="95"/>
      <c r="F52" s="100">
        <v>9</v>
      </c>
      <c r="G52" s="38">
        <v>105</v>
      </c>
      <c r="H52" s="174">
        <v>84</v>
      </c>
      <c r="I52" s="39">
        <v>57.23</v>
      </c>
      <c r="J52" s="174">
        <v>6</v>
      </c>
      <c r="K52" s="87">
        <v>252.23</v>
      </c>
      <c r="L52" s="55">
        <v>39</v>
      </c>
      <c r="M52" s="58"/>
    </row>
    <row r="53" spans="1:13" ht="12.75">
      <c r="A53" s="28">
        <v>5</v>
      </c>
      <c r="B53" s="167" t="s">
        <v>76</v>
      </c>
      <c r="C53" s="34"/>
      <c r="D53" s="82" t="s">
        <v>84</v>
      </c>
      <c r="E53" s="93"/>
      <c r="F53" s="101">
        <v>2</v>
      </c>
      <c r="G53" s="38">
        <v>113</v>
      </c>
      <c r="H53" s="174">
        <v>85</v>
      </c>
      <c r="I53" s="39">
        <v>33.69</v>
      </c>
      <c r="J53" s="174">
        <v>15</v>
      </c>
      <c r="K53" s="87">
        <v>246.69</v>
      </c>
      <c r="L53" s="55">
        <v>40</v>
      </c>
      <c r="M53" s="58"/>
    </row>
    <row r="54" spans="1:13" ht="12.75">
      <c r="A54" s="28">
        <v>15</v>
      </c>
      <c r="B54" s="167" t="s">
        <v>89</v>
      </c>
      <c r="C54" s="34"/>
      <c r="D54" s="82" t="s">
        <v>90</v>
      </c>
      <c r="E54" s="93"/>
      <c r="F54" s="101">
        <v>5</v>
      </c>
      <c r="G54" s="38">
        <v>110</v>
      </c>
      <c r="H54" s="174">
        <v>85</v>
      </c>
      <c r="I54" s="39">
        <v>20.2</v>
      </c>
      <c r="J54" s="174">
        <v>23</v>
      </c>
      <c r="K54" s="87">
        <v>238.2</v>
      </c>
      <c r="L54" s="55">
        <v>41</v>
      </c>
      <c r="M54" s="58"/>
    </row>
    <row r="55" spans="1:13" ht="12.75">
      <c r="A55" s="28">
        <v>4</v>
      </c>
      <c r="B55" s="167" t="s">
        <v>75</v>
      </c>
      <c r="C55" s="34"/>
      <c r="D55" s="32" t="s">
        <v>84</v>
      </c>
      <c r="E55" s="95"/>
      <c r="F55" s="100">
        <v>2</v>
      </c>
      <c r="G55" s="38">
        <v>118</v>
      </c>
      <c r="H55" s="174">
        <v>71</v>
      </c>
      <c r="I55" s="39">
        <v>26.66</v>
      </c>
      <c r="J55" s="174">
        <v>17</v>
      </c>
      <c r="K55" s="87">
        <v>232.66</v>
      </c>
      <c r="L55" s="55">
        <v>42</v>
      </c>
      <c r="M55" s="58"/>
    </row>
    <row r="56" spans="1:13" ht="12.75">
      <c r="A56" s="28">
        <v>42</v>
      </c>
      <c r="B56" s="167" t="s">
        <v>125</v>
      </c>
      <c r="C56" s="34"/>
      <c r="D56" s="82" t="s">
        <v>139</v>
      </c>
      <c r="E56" s="93"/>
      <c r="F56" s="101">
        <v>14</v>
      </c>
      <c r="G56" s="38">
        <v>74</v>
      </c>
      <c r="H56" s="174">
        <v>78</v>
      </c>
      <c r="I56" s="39">
        <v>61.53</v>
      </c>
      <c r="J56" s="174">
        <v>14</v>
      </c>
      <c r="K56" s="87">
        <v>227.53</v>
      </c>
      <c r="L56" s="55">
        <v>43</v>
      </c>
      <c r="M56" s="58"/>
    </row>
    <row r="57" spans="1:13" ht="12.75">
      <c r="A57" s="28">
        <v>54</v>
      </c>
      <c r="B57" s="167" t="s">
        <v>144</v>
      </c>
      <c r="C57" s="34"/>
      <c r="D57" s="82" t="s">
        <v>134</v>
      </c>
      <c r="E57" s="93"/>
      <c r="F57" s="101">
        <v>18</v>
      </c>
      <c r="G57" s="38">
        <v>68</v>
      </c>
      <c r="H57" s="174">
        <v>79</v>
      </c>
      <c r="I57" s="39">
        <v>49.69</v>
      </c>
      <c r="J57" s="174">
        <v>17</v>
      </c>
      <c r="K57" s="87">
        <v>213.69</v>
      </c>
      <c r="L57" s="55">
        <v>44</v>
      </c>
      <c r="M57" s="58"/>
    </row>
    <row r="58" spans="1:13" ht="12.75">
      <c r="A58" s="28">
        <v>51</v>
      </c>
      <c r="B58" s="167" t="s">
        <v>132</v>
      </c>
      <c r="C58" s="34"/>
      <c r="D58" s="82" t="s">
        <v>133</v>
      </c>
      <c r="E58" s="93"/>
      <c r="F58" s="101">
        <v>17</v>
      </c>
      <c r="G58" s="38">
        <v>86</v>
      </c>
      <c r="H58" s="174">
        <v>69</v>
      </c>
      <c r="I58" s="39">
        <v>46.38</v>
      </c>
      <c r="J58" s="174">
        <v>8</v>
      </c>
      <c r="K58" s="87">
        <v>209.38</v>
      </c>
      <c r="L58" s="55">
        <v>45</v>
      </c>
      <c r="M58" s="58"/>
    </row>
    <row r="59" spans="1:13" ht="12.75">
      <c r="A59" s="28">
        <v>52</v>
      </c>
      <c r="B59" s="167" t="s">
        <v>141</v>
      </c>
      <c r="C59" s="34"/>
      <c r="D59" s="82" t="s">
        <v>134</v>
      </c>
      <c r="E59" s="93"/>
      <c r="F59" s="101">
        <v>18</v>
      </c>
      <c r="G59" s="38">
        <v>53</v>
      </c>
      <c r="H59" s="174">
        <v>85</v>
      </c>
      <c r="I59" s="39">
        <v>49.22</v>
      </c>
      <c r="J59" s="174">
        <v>19</v>
      </c>
      <c r="K59" s="87">
        <v>206.22</v>
      </c>
      <c r="L59" s="55">
        <v>46</v>
      </c>
      <c r="M59" s="58"/>
    </row>
    <row r="60" spans="1:13" ht="12.75">
      <c r="A60" s="28">
        <v>6</v>
      </c>
      <c r="B60" s="168" t="s">
        <v>77</v>
      </c>
      <c r="C60" s="34"/>
      <c r="D60" s="32" t="s">
        <v>84</v>
      </c>
      <c r="E60" s="95"/>
      <c r="F60" s="100">
        <v>2</v>
      </c>
      <c r="G60" s="38">
        <v>90</v>
      </c>
      <c r="H60" s="174">
        <v>51</v>
      </c>
      <c r="I60" s="39">
        <v>32.47</v>
      </c>
      <c r="J60" s="174">
        <v>21</v>
      </c>
      <c r="K60" s="87">
        <v>194.47</v>
      </c>
      <c r="L60" s="55">
        <v>47</v>
      </c>
      <c r="M60" s="58"/>
    </row>
    <row r="61" spans="1:13" ht="12.75">
      <c r="A61" s="28">
        <v>30</v>
      </c>
      <c r="B61" s="167" t="s">
        <v>112</v>
      </c>
      <c r="C61" s="34"/>
      <c r="D61" s="32" t="s">
        <v>113</v>
      </c>
      <c r="E61" s="95"/>
      <c r="F61" s="100">
        <v>10</v>
      </c>
      <c r="G61" s="38">
        <v>78</v>
      </c>
      <c r="H61" s="174">
        <v>38</v>
      </c>
      <c r="I61" s="39">
        <v>69.43</v>
      </c>
      <c r="J61" s="174">
        <v>9</v>
      </c>
      <c r="K61" s="87">
        <v>194.43</v>
      </c>
      <c r="L61" s="55">
        <v>48</v>
      </c>
      <c r="M61" s="58"/>
    </row>
    <row r="62" spans="1:13" ht="12.75">
      <c r="A62" s="28">
        <v>23</v>
      </c>
      <c r="B62" s="167" t="s">
        <v>100</v>
      </c>
      <c r="C62" s="34"/>
      <c r="D62" s="82" t="s">
        <v>101</v>
      </c>
      <c r="E62" s="93"/>
      <c r="F62" s="101">
        <v>8</v>
      </c>
      <c r="G62" s="38">
        <v>62</v>
      </c>
      <c r="H62" s="174">
        <v>67</v>
      </c>
      <c r="I62" s="39">
        <v>33.81</v>
      </c>
      <c r="J62" s="174">
        <v>21</v>
      </c>
      <c r="K62" s="87">
        <v>183.81</v>
      </c>
      <c r="L62" s="55">
        <v>49</v>
      </c>
      <c r="M62" s="58"/>
    </row>
    <row r="63" spans="1:13" ht="12.75">
      <c r="A63" s="28">
        <v>56</v>
      </c>
      <c r="B63" s="167" t="s">
        <v>136</v>
      </c>
      <c r="C63" s="34"/>
      <c r="D63" s="82" t="s">
        <v>138</v>
      </c>
      <c r="E63" s="93"/>
      <c r="F63" s="101">
        <v>19</v>
      </c>
      <c r="G63" s="38">
        <v>78</v>
      </c>
      <c r="H63" s="174">
        <v>67</v>
      </c>
      <c r="I63" s="39">
        <v>26.92</v>
      </c>
      <c r="J63" s="174">
        <v>10</v>
      </c>
      <c r="K63" s="87">
        <v>181.92</v>
      </c>
      <c r="L63" s="55">
        <v>50</v>
      </c>
      <c r="M63" s="58"/>
    </row>
    <row r="64" spans="1:13" ht="12.75">
      <c r="A64" s="28">
        <v>38</v>
      </c>
      <c r="B64" s="167" t="s">
        <v>115</v>
      </c>
      <c r="C64" s="34"/>
      <c r="D64" s="82" t="s">
        <v>118</v>
      </c>
      <c r="E64" s="93"/>
      <c r="F64" s="101">
        <v>13</v>
      </c>
      <c r="G64" s="38">
        <v>51</v>
      </c>
      <c r="H64" s="174">
        <v>81</v>
      </c>
      <c r="I64" s="39">
        <v>12.02</v>
      </c>
      <c r="J64" s="174">
        <v>18</v>
      </c>
      <c r="K64" s="87">
        <v>162.02</v>
      </c>
      <c r="L64" s="55">
        <v>51</v>
      </c>
      <c r="M64" s="58"/>
    </row>
    <row r="65" spans="1:13" ht="12.75">
      <c r="A65" s="28">
        <v>37</v>
      </c>
      <c r="B65" s="167" t="s">
        <v>114</v>
      </c>
      <c r="C65" s="34"/>
      <c r="D65" s="82" t="s">
        <v>118</v>
      </c>
      <c r="E65" s="93"/>
      <c r="F65" s="101">
        <v>13</v>
      </c>
      <c r="G65" s="38">
        <v>43</v>
      </c>
      <c r="H65" s="174">
        <v>74</v>
      </c>
      <c r="I65" s="39">
        <v>23.48</v>
      </c>
      <c r="J65" s="174">
        <v>18</v>
      </c>
      <c r="K65" s="87">
        <v>158.48</v>
      </c>
      <c r="L65" s="55">
        <v>52</v>
      </c>
      <c r="M65" s="58"/>
    </row>
    <row r="66" spans="1:13" ht="12.75">
      <c r="A66" s="28">
        <v>57</v>
      </c>
      <c r="B66" s="167" t="s">
        <v>137</v>
      </c>
      <c r="C66" s="34"/>
      <c r="D66" s="82" t="s">
        <v>138</v>
      </c>
      <c r="E66" s="93"/>
      <c r="F66" s="101">
        <v>19</v>
      </c>
      <c r="G66" s="38">
        <v>52</v>
      </c>
      <c r="H66" s="174">
        <v>44</v>
      </c>
      <c r="I66" s="39">
        <v>32.11</v>
      </c>
      <c r="J66" s="174">
        <v>7</v>
      </c>
      <c r="K66" s="87">
        <v>135.11</v>
      </c>
      <c r="L66" s="55">
        <v>53</v>
      </c>
      <c r="M66" s="58"/>
    </row>
    <row r="67" spans="1:13" ht="12.75">
      <c r="A67" s="28">
        <v>36</v>
      </c>
      <c r="B67" s="167" t="s">
        <v>121</v>
      </c>
      <c r="C67" s="34"/>
      <c r="D67" s="82" t="s">
        <v>122</v>
      </c>
      <c r="E67" s="93"/>
      <c r="F67" s="101">
        <v>12</v>
      </c>
      <c r="G67" s="38">
        <v>48</v>
      </c>
      <c r="H67" s="174">
        <v>50</v>
      </c>
      <c r="I67" s="39">
        <v>5.81</v>
      </c>
      <c r="J67" s="174">
        <v>19</v>
      </c>
      <c r="K67" s="87">
        <v>122.81</v>
      </c>
      <c r="L67" s="55">
        <v>54</v>
      </c>
      <c r="M67" s="58"/>
    </row>
    <row r="68" spans="1:13" ht="12.75">
      <c r="A68" s="28">
        <v>24</v>
      </c>
      <c r="B68" s="167" t="s">
        <v>111</v>
      </c>
      <c r="C68" s="34"/>
      <c r="D68" s="82" t="s">
        <v>101</v>
      </c>
      <c r="E68" s="93"/>
      <c r="F68" s="101">
        <v>8</v>
      </c>
      <c r="G68" s="38">
        <v>64</v>
      </c>
      <c r="H68" s="174">
        <v>30</v>
      </c>
      <c r="I68" s="39">
        <v>0</v>
      </c>
      <c r="J68" s="174">
        <v>17</v>
      </c>
      <c r="K68" s="87">
        <v>111</v>
      </c>
      <c r="L68" s="55">
        <v>55</v>
      </c>
      <c r="M68" s="58"/>
    </row>
  </sheetData>
  <sheetProtection/>
  <mergeCells count="29">
    <mergeCell ref="K4:M4"/>
    <mergeCell ref="G2:L2"/>
    <mergeCell ref="G3:L3"/>
    <mergeCell ref="C4:F4"/>
    <mergeCell ref="G4:J4"/>
    <mergeCell ref="E2:F2"/>
    <mergeCell ref="E3:F3"/>
    <mergeCell ref="A2:D2"/>
    <mergeCell ref="A3:D3"/>
    <mergeCell ref="A4:B4"/>
    <mergeCell ref="A5:B5"/>
    <mergeCell ref="B12:C13"/>
    <mergeCell ref="A7:B7"/>
    <mergeCell ref="A8:B8"/>
    <mergeCell ref="A10:B10"/>
    <mergeCell ref="C5:F5"/>
    <mergeCell ref="C8:M8"/>
    <mergeCell ref="C9:M9"/>
    <mergeCell ref="A6:B6"/>
    <mergeCell ref="A1:L1"/>
    <mergeCell ref="K5:M5"/>
    <mergeCell ref="C10:M10"/>
    <mergeCell ref="D12:D13"/>
    <mergeCell ref="G5:J5"/>
    <mergeCell ref="G12:J12"/>
    <mergeCell ref="L12:L13"/>
    <mergeCell ref="A9:B9"/>
    <mergeCell ref="C6:M6"/>
    <mergeCell ref="C7:M7"/>
  </mergeCells>
  <conditionalFormatting sqref="G14:I68 K14:K68">
    <cfRule type="cellIs" priority="1" dxfId="3" operator="equal" stopIfTrue="1">
      <formula>0</formula>
    </cfRule>
  </conditionalFormatting>
  <conditionalFormatting sqref="J14:J68">
    <cfRule type="cellIs" priority="2" dxfId="4" operator="equal" stopIfTrue="1">
      <formula>0</formula>
    </cfRule>
  </conditionalFormatting>
  <printOptions/>
  <pageMargins left="0.5905511811023623" right="0.47" top="0.26" bottom="0.31" header="0.17" footer="0.17"/>
  <pageSetup fitToHeight="1" fitToWidth="1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P82"/>
  <sheetViews>
    <sheetView zoomScale="130" zoomScaleNormal="130" zoomScalePageLayoutView="0" workbookViewId="0" topLeftCell="A46">
      <selection activeCell="R29" sqref="R2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9.625" style="0" customWidth="1"/>
    <col min="4" max="4" width="11.75390625" style="0" bestFit="1" customWidth="1"/>
    <col min="5" max="5" width="7.875" style="0" customWidth="1"/>
    <col min="6" max="6" width="7.875" style="0" bestFit="1" customWidth="1"/>
    <col min="7" max="8" width="4.75390625" style="0" customWidth="1"/>
    <col min="9" max="10" width="5.75390625" style="0" bestFit="1" customWidth="1"/>
    <col min="11" max="11" width="4.75390625" style="0" customWidth="1"/>
    <col min="12" max="12" width="8.125" style="0" customWidth="1"/>
    <col min="13" max="13" width="10.00390625" style="0" bestFit="1" customWidth="1"/>
  </cols>
  <sheetData>
    <row r="1" spans="1:13" ht="27.75" customHeight="1" thickBot="1">
      <c r="A1" s="196" t="s">
        <v>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1"/>
    </row>
    <row r="2" spans="1:13" ht="12.75">
      <c r="A2" s="237" t="s">
        <v>3</v>
      </c>
      <c r="B2" s="238"/>
      <c r="C2" s="238"/>
      <c r="D2" s="238"/>
      <c r="E2" s="233" t="s">
        <v>6</v>
      </c>
      <c r="F2" s="234"/>
      <c r="G2" s="226" t="s">
        <v>34</v>
      </c>
      <c r="H2" s="226"/>
      <c r="I2" s="226"/>
      <c r="J2" s="226"/>
      <c r="K2" s="226"/>
      <c r="L2" s="226"/>
      <c r="M2" s="48"/>
    </row>
    <row r="3" spans="1:15" ht="37.5" customHeight="1">
      <c r="A3" s="239" t="s">
        <v>56</v>
      </c>
      <c r="B3" s="240"/>
      <c r="C3" s="240"/>
      <c r="D3" s="240"/>
      <c r="E3" s="235">
        <v>2023</v>
      </c>
      <c r="F3" s="236"/>
      <c r="G3" s="227" t="s">
        <v>57</v>
      </c>
      <c r="H3" s="228"/>
      <c r="I3" s="228"/>
      <c r="J3" s="228"/>
      <c r="K3" s="228"/>
      <c r="L3" s="229"/>
      <c r="M3" s="192"/>
      <c r="O3" s="137" t="s">
        <v>49</v>
      </c>
    </row>
    <row r="4" spans="1:13" ht="12.75">
      <c r="A4" s="214" t="s">
        <v>4</v>
      </c>
      <c r="B4" s="215"/>
      <c r="C4" s="230">
        <v>45071</v>
      </c>
      <c r="D4" s="230"/>
      <c r="E4" s="230"/>
      <c r="F4" s="231"/>
      <c r="G4" s="232" t="s">
        <v>12</v>
      </c>
      <c r="H4" s="215"/>
      <c r="I4" s="215"/>
      <c r="J4" s="215"/>
      <c r="K4" s="246" t="s">
        <v>59</v>
      </c>
      <c r="L4" s="246"/>
      <c r="M4" s="247"/>
    </row>
    <row r="5" spans="1:13" ht="12.75">
      <c r="A5" s="216" t="s">
        <v>5</v>
      </c>
      <c r="B5" s="217"/>
      <c r="C5" s="222" t="s">
        <v>58</v>
      </c>
      <c r="D5" s="222"/>
      <c r="E5" s="222"/>
      <c r="F5" s="223"/>
      <c r="G5" s="205" t="s">
        <v>13</v>
      </c>
      <c r="H5" s="206"/>
      <c r="I5" s="206"/>
      <c r="J5" s="206"/>
      <c r="K5" s="244" t="s">
        <v>60</v>
      </c>
      <c r="L5" s="244"/>
      <c r="M5" s="245"/>
    </row>
    <row r="6" spans="1:13" ht="12.75">
      <c r="A6" s="209" t="s">
        <v>14</v>
      </c>
      <c r="B6" s="210"/>
      <c r="C6" s="211" t="s">
        <v>61</v>
      </c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3" ht="12.75">
      <c r="A7" s="209" t="s">
        <v>15</v>
      </c>
      <c r="B7" s="210"/>
      <c r="C7" s="211" t="s">
        <v>62</v>
      </c>
      <c r="D7" s="212"/>
      <c r="E7" s="212"/>
      <c r="F7" s="212"/>
      <c r="G7" s="212"/>
      <c r="H7" s="212"/>
      <c r="I7" s="212"/>
      <c r="J7" s="212"/>
      <c r="K7" s="212"/>
      <c r="L7" s="212"/>
      <c r="M7" s="213"/>
    </row>
    <row r="8" spans="1:13" ht="12.75">
      <c r="A8" s="209" t="s">
        <v>16</v>
      </c>
      <c r="B8" s="210"/>
      <c r="C8" s="211" t="s">
        <v>63</v>
      </c>
      <c r="D8" s="212"/>
      <c r="E8" s="212"/>
      <c r="F8" s="212"/>
      <c r="G8" s="212"/>
      <c r="H8" s="212"/>
      <c r="I8" s="212"/>
      <c r="J8" s="212"/>
      <c r="K8" s="212"/>
      <c r="L8" s="212"/>
      <c r="M8" s="213"/>
    </row>
    <row r="9" spans="1:13" ht="12.75">
      <c r="A9" s="209" t="s">
        <v>17</v>
      </c>
      <c r="B9" s="210"/>
      <c r="C9" s="211" t="s">
        <v>64</v>
      </c>
      <c r="D9" s="212"/>
      <c r="E9" s="212"/>
      <c r="F9" s="212"/>
      <c r="G9" s="212"/>
      <c r="H9" s="212"/>
      <c r="I9" s="212"/>
      <c r="J9" s="212"/>
      <c r="K9" s="212"/>
      <c r="L9" s="212"/>
      <c r="M9" s="213"/>
    </row>
    <row r="10" spans="1:15" ht="13.5" thickBot="1">
      <c r="A10" s="220"/>
      <c r="B10" s="221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2"/>
      <c r="O10" s="102" t="s">
        <v>30</v>
      </c>
    </row>
    <row r="11" spans="1:13" ht="6.75" customHeight="1" thickBot="1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5" ht="12.75" customHeight="1">
      <c r="A12" s="26" t="s">
        <v>9</v>
      </c>
      <c r="B12" s="218" t="s">
        <v>7</v>
      </c>
      <c r="C12" s="218"/>
      <c r="D12" s="203" t="s">
        <v>2</v>
      </c>
      <c r="E12" s="44"/>
      <c r="F12" s="56" t="s">
        <v>0</v>
      </c>
      <c r="G12" s="207" t="s">
        <v>8</v>
      </c>
      <c r="H12" s="208"/>
      <c r="I12" s="208"/>
      <c r="J12" s="208"/>
      <c r="K12" s="243"/>
      <c r="L12" s="27" t="s">
        <v>27</v>
      </c>
      <c r="M12" s="241" t="s">
        <v>11</v>
      </c>
      <c r="O12" s="102" t="s">
        <v>29</v>
      </c>
    </row>
    <row r="13" spans="1:16" ht="12.75" customHeight="1" thickBot="1">
      <c r="A13" s="30" t="s">
        <v>0</v>
      </c>
      <c r="B13" s="219"/>
      <c r="C13" s="219"/>
      <c r="D13" s="204"/>
      <c r="E13" s="45"/>
      <c r="F13" s="57" t="s">
        <v>24</v>
      </c>
      <c r="G13" s="42">
        <v>1</v>
      </c>
      <c r="H13" s="43">
        <v>2</v>
      </c>
      <c r="I13" s="43">
        <v>3</v>
      </c>
      <c r="J13" s="53">
        <v>4</v>
      </c>
      <c r="K13" s="193"/>
      <c r="L13" s="31" t="s">
        <v>10</v>
      </c>
      <c r="M13" s="242"/>
      <c r="O13" s="64" t="s">
        <v>28</v>
      </c>
      <c r="P13" t="s">
        <v>54</v>
      </c>
    </row>
    <row r="14" spans="1:15" ht="12.75" customHeight="1">
      <c r="A14" s="98">
        <v>10</v>
      </c>
      <c r="B14" s="65" t="s">
        <v>81</v>
      </c>
      <c r="C14" s="66"/>
      <c r="D14" s="84" t="s">
        <v>83</v>
      </c>
      <c r="E14" s="105"/>
      <c r="F14" s="60">
        <v>4</v>
      </c>
      <c r="G14" s="46">
        <v>131</v>
      </c>
      <c r="H14" s="176">
        <v>53</v>
      </c>
      <c r="I14" s="47">
        <v>123.99</v>
      </c>
      <c r="J14" s="176">
        <v>23</v>
      </c>
      <c r="K14" s="47"/>
      <c r="L14" s="86"/>
      <c r="M14" s="60"/>
      <c r="O14" s="64"/>
    </row>
    <row r="15" spans="1:15" ht="12.75" customHeight="1">
      <c r="A15" s="28">
        <v>11</v>
      </c>
      <c r="B15" s="33" t="s">
        <v>82</v>
      </c>
      <c r="C15" s="34"/>
      <c r="D15" s="82" t="s">
        <v>83</v>
      </c>
      <c r="E15" s="96"/>
      <c r="F15" s="58">
        <v>4</v>
      </c>
      <c r="G15" s="38">
        <v>129</v>
      </c>
      <c r="H15" s="174">
        <v>88</v>
      </c>
      <c r="I15" s="39">
        <v>101.72</v>
      </c>
      <c r="J15" s="174">
        <v>11</v>
      </c>
      <c r="K15" s="39"/>
      <c r="L15" s="87">
        <v>980.69</v>
      </c>
      <c r="M15" s="58">
        <v>1</v>
      </c>
      <c r="O15" s="64"/>
    </row>
    <row r="16" spans="1:15" ht="12.75" customHeight="1" thickBot="1">
      <c r="A16" s="29">
        <v>12</v>
      </c>
      <c r="B16" s="36" t="s">
        <v>109</v>
      </c>
      <c r="C16" s="37"/>
      <c r="D16" s="83" t="s">
        <v>83</v>
      </c>
      <c r="E16" s="108"/>
      <c r="F16" s="59">
        <v>4</v>
      </c>
      <c r="G16" s="40">
        <v>114</v>
      </c>
      <c r="H16" s="175">
        <v>91</v>
      </c>
      <c r="I16" s="41">
        <v>99.98</v>
      </c>
      <c r="J16" s="175">
        <v>15</v>
      </c>
      <c r="K16" s="41"/>
      <c r="L16" s="88"/>
      <c r="M16" s="59"/>
      <c r="O16" s="64"/>
    </row>
    <row r="17" spans="1:15" ht="12.75" customHeight="1">
      <c r="A17" s="98">
        <v>7</v>
      </c>
      <c r="B17" s="74" t="s">
        <v>78</v>
      </c>
      <c r="C17" s="75"/>
      <c r="D17" s="81" t="s">
        <v>86</v>
      </c>
      <c r="E17" s="103"/>
      <c r="F17" s="77">
        <v>3</v>
      </c>
      <c r="G17" s="78">
        <v>111</v>
      </c>
      <c r="H17" s="173">
        <v>92</v>
      </c>
      <c r="I17" s="79">
        <v>81.75</v>
      </c>
      <c r="J17" s="173">
        <v>15</v>
      </c>
      <c r="K17" s="79"/>
      <c r="L17" s="90"/>
      <c r="M17" s="77"/>
      <c r="O17" s="64"/>
    </row>
    <row r="18" spans="1:15" ht="12.75" customHeight="1">
      <c r="A18" s="28">
        <v>8</v>
      </c>
      <c r="B18" s="33" t="s">
        <v>79</v>
      </c>
      <c r="C18" s="34"/>
      <c r="D18" s="82" t="s">
        <v>86</v>
      </c>
      <c r="E18" s="96"/>
      <c r="F18" s="58">
        <v>3</v>
      </c>
      <c r="G18" s="38">
        <v>123</v>
      </c>
      <c r="H18" s="174">
        <v>81</v>
      </c>
      <c r="I18" s="39">
        <v>95.52</v>
      </c>
      <c r="J18" s="174">
        <v>21</v>
      </c>
      <c r="K18" s="39"/>
      <c r="L18" s="87">
        <v>940.75</v>
      </c>
      <c r="M18" s="58">
        <v>2</v>
      </c>
      <c r="O18" s="64"/>
    </row>
    <row r="19" spans="1:15" ht="12.75" customHeight="1" thickBot="1">
      <c r="A19" s="29">
        <v>9</v>
      </c>
      <c r="B19" s="36" t="s">
        <v>80</v>
      </c>
      <c r="C19" s="37"/>
      <c r="D19" s="83" t="s">
        <v>86</v>
      </c>
      <c r="E19" s="104"/>
      <c r="F19" s="59">
        <v>3</v>
      </c>
      <c r="G19" s="40">
        <v>109</v>
      </c>
      <c r="H19" s="175">
        <v>82</v>
      </c>
      <c r="I19" s="41">
        <v>112.48</v>
      </c>
      <c r="J19" s="175">
        <v>17</v>
      </c>
      <c r="K19" s="41"/>
      <c r="L19" s="88"/>
      <c r="M19" s="59"/>
      <c r="O19" s="64"/>
    </row>
    <row r="20" spans="1:15" ht="12.75" customHeight="1">
      <c r="A20" s="98">
        <v>1</v>
      </c>
      <c r="B20" s="74" t="s">
        <v>72</v>
      </c>
      <c r="C20" s="99"/>
      <c r="D20" s="76" t="s">
        <v>85</v>
      </c>
      <c r="E20" s="76"/>
      <c r="F20" s="77">
        <v>1</v>
      </c>
      <c r="G20" s="78">
        <v>112</v>
      </c>
      <c r="H20" s="173">
        <v>84</v>
      </c>
      <c r="I20" s="79">
        <v>103.68</v>
      </c>
      <c r="J20" s="173">
        <v>15</v>
      </c>
      <c r="K20" s="90"/>
      <c r="L20" s="90"/>
      <c r="M20" s="77"/>
      <c r="O20" s="64"/>
    </row>
    <row r="21" spans="1:15" ht="12.75" customHeight="1">
      <c r="A21" s="28">
        <v>2</v>
      </c>
      <c r="B21" s="33" t="s">
        <v>73</v>
      </c>
      <c r="C21" s="34"/>
      <c r="D21" s="32" t="s">
        <v>85</v>
      </c>
      <c r="E21" s="32"/>
      <c r="F21" s="58">
        <v>1</v>
      </c>
      <c r="G21" s="38">
        <v>106</v>
      </c>
      <c r="H21" s="174">
        <v>90</v>
      </c>
      <c r="I21" s="39">
        <v>73.97</v>
      </c>
      <c r="J21" s="174">
        <v>13</v>
      </c>
      <c r="K21" s="87"/>
      <c r="L21" s="87">
        <v>930.51</v>
      </c>
      <c r="M21" s="58">
        <v>3</v>
      </c>
      <c r="O21" s="64"/>
    </row>
    <row r="22" spans="1:15" ht="12.75" customHeight="1" thickBot="1">
      <c r="A22" s="29">
        <v>3</v>
      </c>
      <c r="B22" s="36" t="s">
        <v>74</v>
      </c>
      <c r="C22" s="37"/>
      <c r="D22" s="68" t="s">
        <v>85</v>
      </c>
      <c r="E22" s="68"/>
      <c r="F22" s="59">
        <v>1</v>
      </c>
      <c r="G22" s="40">
        <v>125</v>
      </c>
      <c r="H22" s="175">
        <v>72</v>
      </c>
      <c r="I22" s="41">
        <v>112.86</v>
      </c>
      <c r="J22" s="175">
        <v>23</v>
      </c>
      <c r="K22" s="88"/>
      <c r="L22" s="88"/>
      <c r="M22" s="59"/>
      <c r="O22" s="64"/>
    </row>
    <row r="23" spans="1:15" ht="12.75" customHeight="1">
      <c r="A23" s="98">
        <v>19</v>
      </c>
      <c r="B23" s="74" t="s">
        <v>95</v>
      </c>
      <c r="C23" s="75"/>
      <c r="D23" s="81" t="s">
        <v>96</v>
      </c>
      <c r="E23" s="107"/>
      <c r="F23" s="77">
        <v>7</v>
      </c>
      <c r="G23" s="78">
        <v>117</v>
      </c>
      <c r="H23" s="173">
        <v>93</v>
      </c>
      <c r="I23" s="79">
        <v>105.85</v>
      </c>
      <c r="J23" s="173">
        <v>21</v>
      </c>
      <c r="K23" s="79"/>
      <c r="L23" s="90"/>
      <c r="M23" s="77"/>
      <c r="O23" s="64"/>
    </row>
    <row r="24" spans="1:15" ht="12.75">
      <c r="A24" s="28">
        <v>20</v>
      </c>
      <c r="B24" s="33" t="s">
        <v>143</v>
      </c>
      <c r="C24" s="34"/>
      <c r="D24" s="82" t="s">
        <v>96</v>
      </c>
      <c r="E24" s="93"/>
      <c r="F24" s="58">
        <v>7</v>
      </c>
      <c r="G24" s="38">
        <v>111</v>
      </c>
      <c r="H24" s="174">
        <v>81</v>
      </c>
      <c r="I24" s="39">
        <v>70.68</v>
      </c>
      <c r="J24" s="174">
        <v>13</v>
      </c>
      <c r="K24" s="39"/>
      <c r="L24" s="87">
        <v>924.32</v>
      </c>
      <c r="M24" s="58">
        <v>4</v>
      </c>
      <c r="O24" s="63"/>
    </row>
    <row r="25" spans="1:15" ht="13.5" thickBot="1">
      <c r="A25" s="29">
        <v>21</v>
      </c>
      <c r="B25" s="36" t="s">
        <v>110</v>
      </c>
      <c r="C25" s="37"/>
      <c r="D25" s="83" t="s">
        <v>96</v>
      </c>
      <c r="E25" s="108"/>
      <c r="F25" s="59">
        <v>7</v>
      </c>
      <c r="G25" s="40">
        <v>95</v>
      </c>
      <c r="H25" s="175">
        <v>91</v>
      </c>
      <c r="I25" s="41">
        <v>112.79</v>
      </c>
      <c r="J25" s="175">
        <v>13</v>
      </c>
      <c r="K25" s="41"/>
      <c r="L25" s="88"/>
      <c r="M25" s="59"/>
      <c r="O25" s="63"/>
    </row>
    <row r="26" spans="1:15" ht="12.75">
      <c r="A26" s="98">
        <v>46</v>
      </c>
      <c r="B26" s="65" t="s">
        <v>126</v>
      </c>
      <c r="C26" s="66"/>
      <c r="D26" s="84" t="s">
        <v>129</v>
      </c>
      <c r="E26" s="109"/>
      <c r="F26" s="60">
        <v>16</v>
      </c>
      <c r="G26" s="46">
        <v>116</v>
      </c>
      <c r="H26" s="176">
        <v>84</v>
      </c>
      <c r="I26" s="47">
        <v>96.94</v>
      </c>
      <c r="J26" s="176">
        <v>10</v>
      </c>
      <c r="K26" s="47"/>
      <c r="L26" s="86"/>
      <c r="M26" s="60"/>
      <c r="O26" s="63"/>
    </row>
    <row r="27" spans="1:15" ht="12.75">
      <c r="A27" s="28">
        <v>47</v>
      </c>
      <c r="B27" s="33" t="s">
        <v>127</v>
      </c>
      <c r="C27" s="34"/>
      <c r="D27" s="82" t="s">
        <v>129</v>
      </c>
      <c r="E27" s="93"/>
      <c r="F27" s="58">
        <v>16</v>
      </c>
      <c r="G27" s="38">
        <v>128</v>
      </c>
      <c r="H27" s="174">
        <v>86</v>
      </c>
      <c r="I27" s="39">
        <v>108.74</v>
      </c>
      <c r="J27" s="174">
        <v>16</v>
      </c>
      <c r="K27" s="39"/>
      <c r="L27" s="87">
        <v>921.21</v>
      </c>
      <c r="M27" s="58">
        <v>5</v>
      </c>
      <c r="O27" s="63"/>
    </row>
    <row r="28" spans="1:15" ht="13.5" thickBot="1">
      <c r="A28" s="29">
        <v>48</v>
      </c>
      <c r="B28" s="36" t="s">
        <v>128</v>
      </c>
      <c r="C28" s="37"/>
      <c r="D28" s="83" t="s">
        <v>129</v>
      </c>
      <c r="E28" s="108"/>
      <c r="F28" s="59">
        <v>16</v>
      </c>
      <c r="G28" s="40">
        <v>98</v>
      </c>
      <c r="H28" s="175">
        <v>85</v>
      </c>
      <c r="I28" s="41">
        <v>73.53</v>
      </c>
      <c r="J28" s="175">
        <v>19</v>
      </c>
      <c r="K28" s="41"/>
      <c r="L28" s="88"/>
      <c r="M28" s="59"/>
      <c r="O28" s="63"/>
    </row>
    <row r="29" spans="1:15" ht="12.75">
      <c r="A29" s="98">
        <v>16</v>
      </c>
      <c r="B29" s="65" t="s">
        <v>92</v>
      </c>
      <c r="C29" s="66"/>
      <c r="D29" s="84" t="s">
        <v>91</v>
      </c>
      <c r="E29" s="109"/>
      <c r="F29" s="60">
        <v>6</v>
      </c>
      <c r="G29" s="46">
        <v>104</v>
      </c>
      <c r="H29" s="176">
        <v>40</v>
      </c>
      <c r="I29" s="47">
        <v>100.18</v>
      </c>
      <c r="J29" s="176">
        <v>19</v>
      </c>
      <c r="K29" s="47"/>
      <c r="L29" s="86"/>
      <c r="M29" s="60"/>
      <c r="O29" s="63"/>
    </row>
    <row r="30" spans="1:15" ht="12.75">
      <c r="A30" s="28">
        <v>17</v>
      </c>
      <c r="B30" s="33" t="s">
        <v>93</v>
      </c>
      <c r="C30" s="34"/>
      <c r="D30" s="82" t="s">
        <v>91</v>
      </c>
      <c r="E30" s="93"/>
      <c r="F30" s="58">
        <v>6</v>
      </c>
      <c r="G30" s="38">
        <v>100</v>
      </c>
      <c r="H30" s="174">
        <v>83</v>
      </c>
      <c r="I30" s="39">
        <v>106.32</v>
      </c>
      <c r="J30" s="174">
        <v>9</v>
      </c>
      <c r="K30" s="39"/>
      <c r="L30" s="87">
        <v>898.8</v>
      </c>
      <c r="M30" s="58">
        <v>6</v>
      </c>
      <c r="O30" s="63"/>
    </row>
    <row r="31" spans="1:15" ht="13.5" thickBot="1">
      <c r="A31" s="29">
        <v>18</v>
      </c>
      <c r="B31" s="69" t="s">
        <v>94</v>
      </c>
      <c r="C31" s="70"/>
      <c r="D31" s="83" t="s">
        <v>91</v>
      </c>
      <c r="E31" s="106"/>
      <c r="F31" s="71">
        <v>6</v>
      </c>
      <c r="G31" s="72">
        <v>123</v>
      </c>
      <c r="H31" s="177">
        <v>84</v>
      </c>
      <c r="I31" s="73">
        <v>109.3</v>
      </c>
      <c r="J31" s="177">
        <v>21</v>
      </c>
      <c r="K31" s="73"/>
      <c r="L31" s="89"/>
      <c r="M31" s="71"/>
      <c r="O31" s="63"/>
    </row>
    <row r="32" spans="1:15" ht="12.75">
      <c r="A32" s="98">
        <v>25</v>
      </c>
      <c r="B32" s="74" t="s">
        <v>105</v>
      </c>
      <c r="C32" s="75"/>
      <c r="D32" s="51" t="s">
        <v>108</v>
      </c>
      <c r="E32" s="107"/>
      <c r="F32" s="77">
        <v>9</v>
      </c>
      <c r="G32" s="78">
        <v>114</v>
      </c>
      <c r="H32" s="173">
        <v>93</v>
      </c>
      <c r="I32" s="79">
        <v>105.85</v>
      </c>
      <c r="J32" s="173">
        <v>13</v>
      </c>
      <c r="K32" s="79"/>
      <c r="L32" s="90"/>
      <c r="M32" s="77"/>
      <c r="O32" s="63"/>
    </row>
    <row r="33" spans="1:15" ht="12.75">
      <c r="A33" s="28">
        <v>26</v>
      </c>
      <c r="B33" s="33" t="s">
        <v>106</v>
      </c>
      <c r="C33" s="34"/>
      <c r="D33" s="82" t="s">
        <v>108</v>
      </c>
      <c r="E33" s="93"/>
      <c r="F33" s="58">
        <v>9</v>
      </c>
      <c r="G33" s="38">
        <v>105</v>
      </c>
      <c r="H33" s="174">
        <v>84</v>
      </c>
      <c r="I33" s="39">
        <v>57.23</v>
      </c>
      <c r="J33" s="174">
        <v>6</v>
      </c>
      <c r="K33" s="39"/>
      <c r="L33" s="87">
        <v>892.31</v>
      </c>
      <c r="M33" s="58">
        <v>7</v>
      </c>
      <c r="O33" s="63"/>
    </row>
    <row r="34" spans="1:15" ht="13.5" thickBot="1">
      <c r="A34" s="29">
        <v>27</v>
      </c>
      <c r="B34" s="36" t="s">
        <v>107</v>
      </c>
      <c r="C34" s="37"/>
      <c r="D34" s="83" t="s">
        <v>108</v>
      </c>
      <c r="E34" s="108"/>
      <c r="F34" s="59">
        <v>9</v>
      </c>
      <c r="G34" s="40">
        <v>124</v>
      </c>
      <c r="H34" s="175">
        <v>74</v>
      </c>
      <c r="I34" s="41">
        <v>97.23</v>
      </c>
      <c r="J34" s="175">
        <v>19</v>
      </c>
      <c r="K34" s="41"/>
      <c r="L34" s="88"/>
      <c r="M34" s="59"/>
      <c r="O34" s="63"/>
    </row>
    <row r="35" spans="1:15" ht="12.75">
      <c r="A35" s="98">
        <v>13</v>
      </c>
      <c r="B35" s="74" t="s">
        <v>87</v>
      </c>
      <c r="C35" s="75"/>
      <c r="D35" s="81" t="s">
        <v>90</v>
      </c>
      <c r="E35" s="107"/>
      <c r="F35" s="77">
        <v>5</v>
      </c>
      <c r="G35" s="78">
        <v>107</v>
      </c>
      <c r="H35" s="173">
        <v>84</v>
      </c>
      <c r="I35" s="79">
        <v>88.9</v>
      </c>
      <c r="J35" s="173">
        <v>23</v>
      </c>
      <c r="K35" s="79"/>
      <c r="L35" s="90"/>
      <c r="M35" s="77"/>
      <c r="O35" s="63"/>
    </row>
    <row r="36" spans="1:15" ht="12.75">
      <c r="A36" s="28">
        <v>14</v>
      </c>
      <c r="B36" s="33" t="s">
        <v>88</v>
      </c>
      <c r="C36" s="34"/>
      <c r="D36" s="82" t="s">
        <v>90</v>
      </c>
      <c r="E36" s="93"/>
      <c r="F36" s="58">
        <v>5</v>
      </c>
      <c r="G36" s="38">
        <v>129</v>
      </c>
      <c r="H36" s="174">
        <v>91</v>
      </c>
      <c r="I36" s="39">
        <v>91.87</v>
      </c>
      <c r="J36" s="174">
        <v>19</v>
      </c>
      <c r="K36" s="39"/>
      <c r="L36" s="87">
        <v>871.97</v>
      </c>
      <c r="M36" s="58">
        <v>8</v>
      </c>
      <c r="O36" s="63"/>
    </row>
    <row r="37" spans="1:15" ht="13.5" thickBot="1">
      <c r="A37" s="29">
        <v>15</v>
      </c>
      <c r="B37" s="36" t="s">
        <v>89</v>
      </c>
      <c r="C37" s="37"/>
      <c r="D37" s="83" t="s">
        <v>90</v>
      </c>
      <c r="E37" s="108"/>
      <c r="F37" s="59">
        <v>5</v>
      </c>
      <c r="G37" s="40">
        <v>110</v>
      </c>
      <c r="H37" s="175">
        <v>85</v>
      </c>
      <c r="I37" s="41">
        <v>20.2</v>
      </c>
      <c r="J37" s="175">
        <v>23</v>
      </c>
      <c r="K37" s="41"/>
      <c r="L37" s="88"/>
      <c r="M37" s="59"/>
      <c r="O37" s="63"/>
    </row>
    <row r="38" spans="1:15" ht="12.75">
      <c r="A38" s="98">
        <v>31</v>
      </c>
      <c r="B38" s="74" t="s">
        <v>116</v>
      </c>
      <c r="C38" s="75"/>
      <c r="D38" s="81" t="s">
        <v>117</v>
      </c>
      <c r="E38" s="94"/>
      <c r="F38" s="77">
        <v>11</v>
      </c>
      <c r="G38" s="78">
        <v>120</v>
      </c>
      <c r="H38" s="173">
        <v>83</v>
      </c>
      <c r="I38" s="79">
        <v>82.47</v>
      </c>
      <c r="J38" s="173">
        <v>17</v>
      </c>
      <c r="K38" s="79"/>
      <c r="L38" s="90"/>
      <c r="M38" s="77"/>
      <c r="O38" s="63"/>
    </row>
    <row r="39" spans="1:15" ht="12.75">
      <c r="A39" s="28">
        <v>32</v>
      </c>
      <c r="B39" s="33" t="s">
        <v>103</v>
      </c>
      <c r="C39" s="34"/>
      <c r="D39" s="32" t="s">
        <v>117</v>
      </c>
      <c r="E39" s="95"/>
      <c r="F39" s="58">
        <v>11</v>
      </c>
      <c r="G39" s="38">
        <v>108</v>
      </c>
      <c r="H39" s="174">
        <v>84</v>
      </c>
      <c r="I39" s="39">
        <v>76.86</v>
      </c>
      <c r="J39" s="174">
        <v>9</v>
      </c>
      <c r="K39" s="39"/>
      <c r="L39" s="87">
        <v>858.83</v>
      </c>
      <c r="M39" s="58">
        <v>9</v>
      </c>
      <c r="O39" s="63"/>
    </row>
    <row r="40" spans="1:15" ht="13.5" thickBot="1">
      <c r="A40" s="29">
        <v>33</v>
      </c>
      <c r="B40" s="36" t="s">
        <v>102</v>
      </c>
      <c r="C40" s="37"/>
      <c r="D40" s="68" t="s">
        <v>117</v>
      </c>
      <c r="E40" s="92"/>
      <c r="F40" s="59">
        <v>11</v>
      </c>
      <c r="G40" s="40">
        <v>99</v>
      </c>
      <c r="H40" s="175">
        <v>83</v>
      </c>
      <c r="I40" s="41">
        <v>81.5</v>
      </c>
      <c r="J40" s="175">
        <v>15</v>
      </c>
      <c r="K40" s="41"/>
      <c r="L40" s="88"/>
      <c r="M40" s="59"/>
      <c r="O40" s="63"/>
    </row>
    <row r="41" spans="1:15" ht="12.75">
      <c r="A41" s="98">
        <v>40</v>
      </c>
      <c r="B41" s="65" t="s">
        <v>123</v>
      </c>
      <c r="C41" s="66"/>
      <c r="D41" s="84" t="s">
        <v>139</v>
      </c>
      <c r="E41" s="109"/>
      <c r="F41" s="60">
        <v>14</v>
      </c>
      <c r="G41" s="46">
        <v>100</v>
      </c>
      <c r="H41" s="176">
        <v>74</v>
      </c>
      <c r="I41" s="47">
        <v>113.62</v>
      </c>
      <c r="J41" s="176">
        <v>19</v>
      </c>
      <c r="K41" s="47"/>
      <c r="L41" s="86"/>
      <c r="M41" s="60"/>
      <c r="O41" s="63"/>
    </row>
    <row r="42" spans="1:15" ht="12.75">
      <c r="A42" s="28">
        <v>41</v>
      </c>
      <c r="B42" s="33" t="s">
        <v>124</v>
      </c>
      <c r="C42" s="34"/>
      <c r="D42" s="82" t="s">
        <v>139</v>
      </c>
      <c r="E42" s="93"/>
      <c r="F42" s="58">
        <v>14</v>
      </c>
      <c r="G42" s="38">
        <v>100</v>
      </c>
      <c r="H42" s="174">
        <v>68</v>
      </c>
      <c r="I42" s="39">
        <v>72.89</v>
      </c>
      <c r="J42" s="174">
        <v>19</v>
      </c>
      <c r="K42" s="39"/>
      <c r="L42" s="87">
        <v>794.04</v>
      </c>
      <c r="M42" s="58">
        <v>10</v>
      </c>
      <c r="O42" s="63"/>
    </row>
    <row r="43" spans="1:15" ht="13.5" thickBot="1">
      <c r="A43" s="29">
        <v>42</v>
      </c>
      <c r="B43" s="36" t="s">
        <v>125</v>
      </c>
      <c r="C43" s="37"/>
      <c r="D43" s="83" t="s">
        <v>139</v>
      </c>
      <c r="E43" s="108"/>
      <c r="F43" s="59">
        <v>14</v>
      </c>
      <c r="G43" s="40">
        <v>74</v>
      </c>
      <c r="H43" s="175">
        <v>78</v>
      </c>
      <c r="I43" s="41">
        <v>61.53</v>
      </c>
      <c r="J43" s="175">
        <v>14</v>
      </c>
      <c r="K43" s="41"/>
      <c r="L43" s="88"/>
      <c r="M43" s="59"/>
      <c r="O43" s="63"/>
    </row>
    <row r="44" spans="1:15" ht="12.75">
      <c r="A44" s="98">
        <v>28</v>
      </c>
      <c r="B44" s="65" t="s">
        <v>97</v>
      </c>
      <c r="C44" s="66"/>
      <c r="D44" s="81" t="s">
        <v>113</v>
      </c>
      <c r="E44" s="109"/>
      <c r="F44" s="60">
        <v>10</v>
      </c>
      <c r="G44" s="46">
        <v>83</v>
      </c>
      <c r="H44" s="176">
        <v>89</v>
      </c>
      <c r="I44" s="47">
        <v>93.96</v>
      </c>
      <c r="J44" s="176">
        <v>19</v>
      </c>
      <c r="K44" s="47"/>
      <c r="L44" s="86"/>
      <c r="M44" s="60"/>
      <c r="O44" s="63"/>
    </row>
    <row r="45" spans="1:15" ht="12.75">
      <c r="A45" s="28">
        <v>29</v>
      </c>
      <c r="B45" s="33" t="s">
        <v>98</v>
      </c>
      <c r="C45" s="34"/>
      <c r="D45" s="82" t="s">
        <v>113</v>
      </c>
      <c r="E45" s="93"/>
      <c r="F45" s="58">
        <v>10</v>
      </c>
      <c r="G45" s="38">
        <v>108</v>
      </c>
      <c r="H45" s="174">
        <v>83</v>
      </c>
      <c r="I45" s="39">
        <v>99.03</v>
      </c>
      <c r="J45" s="174">
        <v>15</v>
      </c>
      <c r="K45" s="39"/>
      <c r="L45" s="87">
        <v>784.42</v>
      </c>
      <c r="M45" s="58">
        <v>11</v>
      </c>
      <c r="O45" s="63"/>
    </row>
    <row r="46" spans="1:15" ht="13.5" thickBot="1">
      <c r="A46" s="29">
        <v>30</v>
      </c>
      <c r="B46" s="36" t="s">
        <v>112</v>
      </c>
      <c r="C46" s="37"/>
      <c r="D46" s="83" t="s">
        <v>113</v>
      </c>
      <c r="E46" s="108"/>
      <c r="F46" s="59">
        <v>10</v>
      </c>
      <c r="G46" s="40">
        <v>78</v>
      </c>
      <c r="H46" s="175">
        <v>38</v>
      </c>
      <c r="I46" s="41">
        <v>69.43</v>
      </c>
      <c r="J46" s="175">
        <v>9</v>
      </c>
      <c r="K46" s="41"/>
      <c r="L46" s="88"/>
      <c r="M46" s="59"/>
      <c r="O46" s="63"/>
    </row>
    <row r="47" spans="1:15" ht="12.75">
      <c r="A47" s="98">
        <v>49</v>
      </c>
      <c r="B47" s="65" t="s">
        <v>130</v>
      </c>
      <c r="C47" s="66"/>
      <c r="D47" s="84" t="s">
        <v>133</v>
      </c>
      <c r="E47" s="109"/>
      <c r="F47" s="60">
        <v>17</v>
      </c>
      <c r="G47" s="46">
        <v>95</v>
      </c>
      <c r="H47" s="176">
        <v>90</v>
      </c>
      <c r="I47" s="47">
        <v>52.33</v>
      </c>
      <c r="J47" s="176">
        <v>19</v>
      </c>
      <c r="K47" s="47"/>
      <c r="L47" s="86"/>
      <c r="M47" s="60"/>
      <c r="O47" s="63"/>
    </row>
    <row r="48" spans="1:15" ht="12.75">
      <c r="A48" s="28">
        <v>50</v>
      </c>
      <c r="B48" s="33" t="s">
        <v>131</v>
      </c>
      <c r="C48" s="34"/>
      <c r="D48" s="82" t="s">
        <v>133</v>
      </c>
      <c r="E48" s="93"/>
      <c r="F48" s="58">
        <v>17</v>
      </c>
      <c r="G48" s="38">
        <v>105</v>
      </c>
      <c r="H48" s="174">
        <v>69</v>
      </c>
      <c r="I48" s="39">
        <v>83.86</v>
      </c>
      <c r="J48" s="174">
        <v>17</v>
      </c>
      <c r="K48" s="39"/>
      <c r="L48" s="87">
        <v>740.57</v>
      </c>
      <c r="M48" s="58">
        <v>12</v>
      </c>
      <c r="O48" s="63"/>
    </row>
    <row r="49" spans="1:15" ht="13.5" thickBot="1">
      <c r="A49" s="29">
        <v>51</v>
      </c>
      <c r="B49" s="36" t="s">
        <v>132</v>
      </c>
      <c r="C49" s="37"/>
      <c r="D49" s="83" t="s">
        <v>133</v>
      </c>
      <c r="E49" s="108"/>
      <c r="F49" s="59">
        <v>17</v>
      </c>
      <c r="G49" s="40">
        <v>86</v>
      </c>
      <c r="H49" s="175">
        <v>69</v>
      </c>
      <c r="I49" s="41">
        <v>46.38</v>
      </c>
      <c r="J49" s="175">
        <v>8</v>
      </c>
      <c r="K49" s="41"/>
      <c r="L49" s="88"/>
      <c r="M49" s="59"/>
      <c r="O49" s="63"/>
    </row>
    <row r="50" spans="1:15" ht="12.75">
      <c r="A50" s="98">
        <v>52</v>
      </c>
      <c r="B50" s="65" t="s">
        <v>141</v>
      </c>
      <c r="C50" s="66"/>
      <c r="D50" s="84" t="s">
        <v>134</v>
      </c>
      <c r="E50" s="109"/>
      <c r="F50" s="60">
        <v>18</v>
      </c>
      <c r="G50" s="46">
        <v>53</v>
      </c>
      <c r="H50" s="176">
        <v>85</v>
      </c>
      <c r="I50" s="47">
        <v>49.22</v>
      </c>
      <c r="J50" s="176">
        <v>19</v>
      </c>
      <c r="K50" s="47"/>
      <c r="L50" s="86"/>
      <c r="M50" s="60"/>
      <c r="O50" s="63"/>
    </row>
    <row r="51" spans="1:15" ht="12.75">
      <c r="A51" s="28">
        <v>53</v>
      </c>
      <c r="B51" s="33" t="s">
        <v>142</v>
      </c>
      <c r="C51" s="34"/>
      <c r="D51" s="82" t="s">
        <v>134</v>
      </c>
      <c r="E51" s="93"/>
      <c r="F51" s="58">
        <v>18</v>
      </c>
      <c r="G51" s="38">
        <v>107</v>
      </c>
      <c r="H51" s="174">
        <v>76</v>
      </c>
      <c r="I51" s="39">
        <v>64.54</v>
      </c>
      <c r="J51" s="174">
        <v>15</v>
      </c>
      <c r="K51" s="39"/>
      <c r="L51" s="87">
        <v>682.45</v>
      </c>
      <c r="M51" s="58">
        <v>13</v>
      </c>
      <c r="O51" s="63"/>
    </row>
    <row r="52" spans="1:15" ht="13.5" thickBot="1">
      <c r="A52" s="29">
        <v>54</v>
      </c>
      <c r="B52" s="36" t="s">
        <v>144</v>
      </c>
      <c r="C52" s="37"/>
      <c r="D52" s="83" t="s">
        <v>134</v>
      </c>
      <c r="E52" s="108"/>
      <c r="F52" s="59">
        <v>18</v>
      </c>
      <c r="G52" s="40">
        <v>68</v>
      </c>
      <c r="H52" s="175">
        <v>79</v>
      </c>
      <c r="I52" s="41">
        <v>49.69</v>
      </c>
      <c r="J52" s="175">
        <v>17</v>
      </c>
      <c r="K52" s="41"/>
      <c r="L52" s="88"/>
      <c r="M52" s="59"/>
      <c r="O52" s="63"/>
    </row>
    <row r="53" spans="1:15" ht="12.75">
      <c r="A53" s="98">
        <v>55</v>
      </c>
      <c r="B53" s="65" t="s">
        <v>135</v>
      </c>
      <c r="C53" s="66"/>
      <c r="D53" s="84" t="s">
        <v>138</v>
      </c>
      <c r="E53" s="109"/>
      <c r="F53" s="60">
        <v>19</v>
      </c>
      <c r="G53" s="46">
        <v>123</v>
      </c>
      <c r="H53" s="176">
        <v>95</v>
      </c>
      <c r="I53" s="47">
        <v>116.92</v>
      </c>
      <c r="J53" s="176">
        <v>23</v>
      </c>
      <c r="K53" s="47"/>
      <c r="L53" s="86"/>
      <c r="M53" s="60"/>
      <c r="O53" s="63"/>
    </row>
    <row r="54" spans="1:15" ht="12.75">
      <c r="A54" s="28">
        <v>56</v>
      </c>
      <c r="B54" s="33" t="s">
        <v>136</v>
      </c>
      <c r="C54" s="34"/>
      <c r="D54" s="82" t="s">
        <v>138</v>
      </c>
      <c r="E54" s="93"/>
      <c r="F54" s="58">
        <v>19</v>
      </c>
      <c r="G54" s="38">
        <v>78</v>
      </c>
      <c r="H54" s="174">
        <v>67</v>
      </c>
      <c r="I54" s="39">
        <v>26.92</v>
      </c>
      <c r="J54" s="174">
        <v>10</v>
      </c>
      <c r="K54" s="39"/>
      <c r="L54" s="87">
        <v>674.95</v>
      </c>
      <c r="M54" s="58">
        <v>14</v>
      </c>
      <c r="O54" s="63"/>
    </row>
    <row r="55" spans="1:15" ht="13.5" thickBot="1">
      <c r="A55" s="29">
        <v>57</v>
      </c>
      <c r="B55" s="36" t="s">
        <v>137</v>
      </c>
      <c r="C55" s="37"/>
      <c r="D55" s="83" t="s">
        <v>138</v>
      </c>
      <c r="E55" s="108"/>
      <c r="F55" s="59">
        <v>19</v>
      </c>
      <c r="G55" s="40">
        <v>52</v>
      </c>
      <c r="H55" s="175">
        <v>44</v>
      </c>
      <c r="I55" s="41">
        <v>32.11</v>
      </c>
      <c r="J55" s="175">
        <v>7</v>
      </c>
      <c r="K55" s="41"/>
      <c r="L55" s="88"/>
      <c r="M55" s="59"/>
      <c r="O55" s="63"/>
    </row>
    <row r="56" spans="1:15" ht="12.75">
      <c r="A56" s="98">
        <v>4</v>
      </c>
      <c r="B56" s="65" t="s">
        <v>75</v>
      </c>
      <c r="C56" s="66"/>
      <c r="D56" s="51" t="s">
        <v>84</v>
      </c>
      <c r="E56" s="51"/>
      <c r="F56" s="60">
        <v>2</v>
      </c>
      <c r="G56" s="46">
        <v>118</v>
      </c>
      <c r="H56" s="176">
        <v>71</v>
      </c>
      <c r="I56" s="47">
        <v>26.66</v>
      </c>
      <c r="J56" s="176">
        <v>17</v>
      </c>
      <c r="K56" s="47"/>
      <c r="L56" s="86"/>
      <c r="M56" s="60"/>
      <c r="O56" s="63"/>
    </row>
    <row r="57" spans="1:15" ht="12.75">
      <c r="A57" s="28">
        <v>5</v>
      </c>
      <c r="B57" s="91" t="s">
        <v>76</v>
      </c>
      <c r="C57" s="34"/>
      <c r="D57" s="32" t="s">
        <v>84</v>
      </c>
      <c r="E57" s="32"/>
      <c r="F57" s="97">
        <v>2</v>
      </c>
      <c r="G57" s="38">
        <v>113</v>
      </c>
      <c r="H57" s="174">
        <v>85</v>
      </c>
      <c r="I57" s="39">
        <v>33.69</v>
      </c>
      <c r="J57" s="174">
        <v>15</v>
      </c>
      <c r="K57" s="39"/>
      <c r="L57" s="87">
        <v>673.82</v>
      </c>
      <c r="M57" s="58">
        <v>15</v>
      </c>
      <c r="O57" s="63"/>
    </row>
    <row r="58" spans="1:15" ht="13.5" thickBot="1">
      <c r="A58" s="29">
        <v>6</v>
      </c>
      <c r="B58" s="36" t="s">
        <v>77</v>
      </c>
      <c r="C58" s="37"/>
      <c r="D58" s="68" t="s">
        <v>84</v>
      </c>
      <c r="E58" s="68"/>
      <c r="F58" s="59">
        <v>2</v>
      </c>
      <c r="G58" s="40">
        <v>90</v>
      </c>
      <c r="H58" s="175">
        <v>51</v>
      </c>
      <c r="I58" s="41">
        <v>32.47</v>
      </c>
      <c r="J58" s="175">
        <v>21</v>
      </c>
      <c r="K58" s="41"/>
      <c r="L58" s="88"/>
      <c r="M58" s="59"/>
      <c r="O58" s="63"/>
    </row>
    <row r="59" spans="1:15" ht="12.75">
      <c r="A59" s="98">
        <v>34</v>
      </c>
      <c r="B59" s="65" t="s">
        <v>119</v>
      </c>
      <c r="C59" s="66"/>
      <c r="D59" s="84" t="s">
        <v>122</v>
      </c>
      <c r="E59" s="109"/>
      <c r="F59" s="60">
        <v>12</v>
      </c>
      <c r="G59" s="46">
        <v>101</v>
      </c>
      <c r="H59" s="176">
        <v>66</v>
      </c>
      <c r="I59" s="47">
        <v>77.31</v>
      </c>
      <c r="J59" s="176">
        <v>14</v>
      </c>
      <c r="K59" s="47"/>
      <c r="L59" s="86"/>
      <c r="M59" s="60"/>
      <c r="O59" s="63"/>
    </row>
    <row r="60" spans="1:15" ht="12.75">
      <c r="A60" s="28">
        <v>35</v>
      </c>
      <c r="B60" s="33" t="s">
        <v>120</v>
      </c>
      <c r="C60" s="34"/>
      <c r="D60" s="82" t="s">
        <v>122</v>
      </c>
      <c r="E60" s="93"/>
      <c r="F60" s="58">
        <v>12</v>
      </c>
      <c r="G60" s="38">
        <v>100</v>
      </c>
      <c r="H60" s="174">
        <v>83</v>
      </c>
      <c r="I60" s="39">
        <v>58.97</v>
      </c>
      <c r="J60" s="174">
        <v>15</v>
      </c>
      <c r="K60" s="39"/>
      <c r="L60" s="87">
        <v>638.09</v>
      </c>
      <c r="M60" s="58">
        <v>16</v>
      </c>
      <c r="O60" s="63"/>
    </row>
    <row r="61" spans="1:15" ht="13.5" thickBot="1">
      <c r="A61" s="29">
        <v>36</v>
      </c>
      <c r="B61" s="36" t="s">
        <v>121</v>
      </c>
      <c r="C61" s="37"/>
      <c r="D61" s="83" t="s">
        <v>122</v>
      </c>
      <c r="E61" s="108"/>
      <c r="F61" s="59">
        <v>12</v>
      </c>
      <c r="G61" s="40">
        <v>48</v>
      </c>
      <c r="H61" s="175">
        <v>50</v>
      </c>
      <c r="I61" s="41">
        <v>5.81</v>
      </c>
      <c r="J61" s="175">
        <v>19</v>
      </c>
      <c r="K61" s="41"/>
      <c r="L61" s="88"/>
      <c r="M61" s="59"/>
      <c r="O61" s="63"/>
    </row>
    <row r="62" spans="1:15" ht="12.75">
      <c r="A62" s="98">
        <v>37</v>
      </c>
      <c r="B62" s="65" t="s">
        <v>114</v>
      </c>
      <c r="C62" s="66"/>
      <c r="D62" s="84" t="s">
        <v>118</v>
      </c>
      <c r="E62" s="109"/>
      <c r="F62" s="60">
        <v>13</v>
      </c>
      <c r="G62" s="46">
        <v>43</v>
      </c>
      <c r="H62" s="176">
        <v>74</v>
      </c>
      <c r="I62" s="47">
        <v>23.48</v>
      </c>
      <c r="J62" s="176">
        <v>18</v>
      </c>
      <c r="K62" s="47"/>
      <c r="L62" s="86"/>
      <c r="M62" s="60"/>
      <c r="O62" s="63"/>
    </row>
    <row r="63" spans="1:15" ht="12.75">
      <c r="A63" s="28">
        <v>38</v>
      </c>
      <c r="B63" s="33" t="s">
        <v>115</v>
      </c>
      <c r="C63" s="34"/>
      <c r="D63" s="82" t="s">
        <v>118</v>
      </c>
      <c r="E63" s="93"/>
      <c r="F63" s="58">
        <v>13</v>
      </c>
      <c r="G63" s="38">
        <v>51</v>
      </c>
      <c r="H63" s="174">
        <v>81</v>
      </c>
      <c r="I63" s="39">
        <v>12.02</v>
      </c>
      <c r="J63" s="174">
        <v>18</v>
      </c>
      <c r="K63" s="39"/>
      <c r="L63" s="87">
        <v>621.42</v>
      </c>
      <c r="M63" s="58">
        <v>17</v>
      </c>
      <c r="O63" s="63"/>
    </row>
    <row r="64" spans="1:15" ht="13.5" thickBot="1">
      <c r="A64" s="29">
        <v>39</v>
      </c>
      <c r="B64" s="36" t="s">
        <v>104</v>
      </c>
      <c r="C64" s="37"/>
      <c r="D64" s="83" t="s">
        <v>118</v>
      </c>
      <c r="E64" s="108"/>
      <c r="F64" s="59">
        <v>13</v>
      </c>
      <c r="G64" s="40">
        <v>106</v>
      </c>
      <c r="H64" s="175">
        <v>74</v>
      </c>
      <c r="I64" s="41">
        <v>101.92</v>
      </c>
      <c r="J64" s="175">
        <v>19</v>
      </c>
      <c r="K64" s="41"/>
      <c r="L64" s="88"/>
      <c r="M64" s="59"/>
      <c r="O64" s="63"/>
    </row>
    <row r="65" spans="1:15" ht="12.75">
      <c r="A65" s="98">
        <v>22</v>
      </c>
      <c r="B65" s="65" t="s">
        <v>99</v>
      </c>
      <c r="C65" s="66"/>
      <c r="D65" s="51" t="s">
        <v>101</v>
      </c>
      <c r="E65" s="109"/>
      <c r="F65" s="60">
        <v>8</v>
      </c>
      <c r="G65" s="46">
        <v>119</v>
      </c>
      <c r="H65" s="176">
        <v>87</v>
      </c>
      <c r="I65" s="47">
        <v>74.39</v>
      </c>
      <c r="J65" s="176">
        <v>9</v>
      </c>
      <c r="K65" s="47"/>
      <c r="L65" s="86"/>
      <c r="M65" s="60"/>
      <c r="O65" s="63"/>
    </row>
    <row r="66" spans="1:15" ht="12.75">
      <c r="A66" s="28">
        <v>23</v>
      </c>
      <c r="B66" s="33" t="s">
        <v>100</v>
      </c>
      <c r="C66" s="34"/>
      <c r="D66" s="32" t="s">
        <v>101</v>
      </c>
      <c r="E66" s="95"/>
      <c r="F66" s="58">
        <v>8</v>
      </c>
      <c r="G66" s="38">
        <v>62</v>
      </c>
      <c r="H66" s="174">
        <v>67</v>
      </c>
      <c r="I66" s="39">
        <v>33.81</v>
      </c>
      <c r="J66" s="174">
        <v>21</v>
      </c>
      <c r="K66" s="39"/>
      <c r="L66" s="87">
        <v>584.2</v>
      </c>
      <c r="M66" s="58">
        <v>18</v>
      </c>
      <c r="O66" s="63"/>
    </row>
    <row r="67" spans="1:15" ht="13.5" thickBot="1">
      <c r="A67" s="29">
        <v>24</v>
      </c>
      <c r="B67" s="36" t="s">
        <v>111</v>
      </c>
      <c r="C67" s="37"/>
      <c r="D67" s="83" t="s">
        <v>101</v>
      </c>
      <c r="E67" s="92"/>
      <c r="F67" s="59">
        <v>8</v>
      </c>
      <c r="G67" s="40">
        <v>64</v>
      </c>
      <c r="H67" s="175">
        <v>30</v>
      </c>
      <c r="I67" s="41">
        <v>0</v>
      </c>
      <c r="J67" s="175">
        <v>17</v>
      </c>
      <c r="K67" s="41"/>
      <c r="L67" s="88"/>
      <c r="M67" s="59"/>
      <c r="O67" s="63"/>
    </row>
    <row r="68" spans="1:15" ht="12.75">
      <c r="A68" s="98">
        <v>43</v>
      </c>
      <c r="B68" s="65" t="s">
        <v>140</v>
      </c>
      <c r="C68" s="66"/>
      <c r="D68" s="84"/>
      <c r="E68" s="109"/>
      <c r="F68" s="60">
        <v>15</v>
      </c>
      <c r="G68" s="46">
        <v>109</v>
      </c>
      <c r="H68" s="176">
        <v>82</v>
      </c>
      <c r="I68" s="47">
        <v>81.5</v>
      </c>
      <c r="J68" s="176">
        <v>10</v>
      </c>
      <c r="K68" s="47"/>
      <c r="L68" s="86"/>
      <c r="M68" s="60"/>
      <c r="O68" s="63"/>
    </row>
    <row r="69" spans="1:15" ht="12.75">
      <c r="A69" s="28">
        <v>44</v>
      </c>
      <c r="B69" s="33"/>
      <c r="C69" s="34"/>
      <c r="D69" s="82"/>
      <c r="E69" s="93"/>
      <c r="F69" s="58">
        <v>15</v>
      </c>
      <c r="G69" s="38">
        <v>0</v>
      </c>
      <c r="H69" s="174">
        <v>0</v>
      </c>
      <c r="I69" s="39">
        <v>0</v>
      </c>
      <c r="J69" s="174">
        <v>0</v>
      </c>
      <c r="K69" s="39"/>
      <c r="L69" s="87">
        <v>282.5</v>
      </c>
      <c r="M69" s="58">
        <v>19</v>
      </c>
      <c r="O69" s="63"/>
    </row>
    <row r="70" spans="1:15" ht="13.5" thickBot="1">
      <c r="A70" s="29">
        <v>45</v>
      </c>
      <c r="B70" s="36"/>
      <c r="C70" s="37"/>
      <c r="D70" s="83"/>
      <c r="E70" s="108"/>
      <c r="F70" s="59">
        <v>15</v>
      </c>
      <c r="G70" s="40">
        <v>0</v>
      </c>
      <c r="H70" s="175">
        <v>0</v>
      </c>
      <c r="I70" s="41">
        <v>0</v>
      </c>
      <c r="J70" s="175">
        <v>0</v>
      </c>
      <c r="K70" s="41"/>
      <c r="L70" s="88"/>
      <c r="M70" s="59"/>
      <c r="O70" s="63"/>
    </row>
    <row r="71" ht="12.75">
      <c r="O71" s="63"/>
    </row>
    <row r="72" ht="12.75">
      <c r="O72" s="63"/>
    </row>
    <row r="73" ht="12.75">
      <c r="O73" s="63"/>
    </row>
    <row r="74" ht="12.75">
      <c r="O74" s="63"/>
    </row>
    <row r="75" ht="12.75">
      <c r="O75" s="63"/>
    </row>
    <row r="76" ht="12.75">
      <c r="O76" s="63"/>
    </row>
    <row r="77" ht="12.75">
      <c r="O77" s="63"/>
    </row>
    <row r="78" ht="12.75">
      <c r="O78" s="63"/>
    </row>
    <row r="79" ht="12.75">
      <c r="O79" s="63"/>
    </row>
    <row r="80" ht="12.75">
      <c r="O80" s="63"/>
    </row>
    <row r="81" ht="12.75">
      <c r="O81" s="63"/>
    </row>
    <row r="82" ht="12.75">
      <c r="O82" s="63"/>
    </row>
  </sheetData>
  <sheetProtection/>
  <mergeCells count="29">
    <mergeCell ref="A3:D3"/>
    <mergeCell ref="A1:L1"/>
    <mergeCell ref="G2:L2"/>
    <mergeCell ref="E2:F2"/>
    <mergeCell ref="A2:D2"/>
    <mergeCell ref="A5:B5"/>
    <mergeCell ref="C5:F5"/>
    <mergeCell ref="G5:J5"/>
    <mergeCell ref="K5:M5"/>
    <mergeCell ref="G3:L3"/>
    <mergeCell ref="A4:B4"/>
    <mergeCell ref="C4:F4"/>
    <mergeCell ref="G4:J4"/>
    <mergeCell ref="K4:M4"/>
    <mergeCell ref="E3:F3"/>
    <mergeCell ref="A8:B8"/>
    <mergeCell ref="C8:M8"/>
    <mergeCell ref="A9:B9"/>
    <mergeCell ref="C9:M9"/>
    <mergeCell ref="A6:B6"/>
    <mergeCell ref="C6:M6"/>
    <mergeCell ref="A7:B7"/>
    <mergeCell ref="C7:M7"/>
    <mergeCell ref="A10:B10"/>
    <mergeCell ref="C10:M10"/>
    <mergeCell ref="B12:C13"/>
    <mergeCell ref="D12:D13"/>
    <mergeCell ref="M12:M13"/>
    <mergeCell ref="G12:K12"/>
  </mergeCells>
  <conditionalFormatting sqref="L14:L70 G14:J70">
    <cfRule type="cellIs" priority="1" dxfId="3" operator="equal" stopIfTrue="1">
      <formula>0</formula>
    </cfRule>
  </conditionalFormatting>
  <printOptions/>
  <pageMargins left="0.5905511811023623" right="0.4724409448818898" top="0.2" bottom="0.31496062992125984" header="0.15748031496062992" footer="0.15748031496062992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="145" zoomScaleNormal="145" zoomScalePageLayoutView="0" workbookViewId="0" topLeftCell="A1">
      <pane ySplit="6" topLeftCell="A53" activePane="bottomLeft" state="frozen"/>
      <selection pane="topLeft" activeCell="A1" sqref="A1"/>
      <selection pane="bottomLeft" activeCell="AC59" sqref="AC59"/>
    </sheetView>
  </sheetViews>
  <sheetFormatPr defaultColWidth="9.00390625" defaultRowHeight="12.75"/>
  <cols>
    <col min="1" max="1" width="21.125" style="0" customWidth="1"/>
    <col min="2" max="2" width="5.25390625" style="3" customWidth="1"/>
    <col min="3" max="6" width="3.875" style="0" hidden="1" customWidth="1"/>
    <col min="7" max="9" width="3.875" style="0" customWidth="1"/>
    <col min="10" max="12" width="3.875" style="0" bestFit="1" customWidth="1"/>
    <col min="13" max="17" width="3.875" style="0" customWidth="1"/>
    <col min="18" max="19" width="8.75390625" style="0" hidden="1" customWidth="1"/>
    <col min="20" max="22" width="8.75390625" style="0" customWidth="1"/>
    <col min="23" max="23" width="9.75390625" style="0" bestFit="1" customWidth="1"/>
    <col min="24" max="24" width="3.00390625" style="0" bestFit="1" customWidth="1"/>
    <col min="25" max="25" width="8.75390625" style="0" customWidth="1"/>
    <col min="26" max="26" width="8.375" style="0" customWidth="1"/>
    <col min="27" max="27" width="9.375" style="0" customWidth="1"/>
  </cols>
  <sheetData>
    <row r="1" spans="1:26" ht="15" customHeight="1">
      <c r="A1" s="112" t="str">
        <f>DRUŽSTVA!C6</f>
        <v>Střelba z velkorážové pistole, terč 77/P na 25 m, 15 ran</v>
      </c>
      <c r="B1" s="185"/>
      <c r="C1" s="1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4"/>
      <c r="X1" s="1"/>
      <c r="Y1" s="1"/>
      <c r="Z1" s="1"/>
    </row>
    <row r="2" spans="1:26" ht="15" customHeight="1">
      <c r="A2" s="1"/>
      <c r="B2" s="2"/>
      <c r="C2" s="1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  <c r="W2" s="4"/>
      <c r="X2" s="1"/>
      <c r="Y2" s="1"/>
      <c r="Z2" s="1"/>
    </row>
    <row r="3" spans="1:26" ht="15" customHeight="1">
      <c r="A3" s="1"/>
      <c r="B3" s="2"/>
      <c r="C3" s="11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4"/>
      <c r="X3" s="1"/>
      <c r="Y3" s="1"/>
      <c r="Z3" s="1"/>
    </row>
    <row r="4" spans="1:26" ht="15" customHeight="1">
      <c r="A4" s="1" t="s">
        <v>35</v>
      </c>
      <c r="B4" s="2"/>
      <c r="C4" s="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"/>
      <c r="S4" s="1"/>
      <c r="T4" s="1"/>
      <c r="U4" s="2"/>
      <c r="V4" s="2"/>
      <c r="W4" s="1"/>
      <c r="X4" s="1"/>
      <c r="Y4" s="1"/>
      <c r="Z4" s="1"/>
    </row>
    <row r="5" spans="1:27" ht="15" customHeight="1" thickBot="1">
      <c r="A5" s="1"/>
      <c r="B5" s="2"/>
      <c r="C5" s="251" t="s">
        <v>65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/>
      <c r="R5" s="114"/>
      <c r="S5" s="115"/>
      <c r="T5" s="115"/>
      <c r="U5" s="2"/>
      <c r="V5" s="2"/>
      <c r="W5" s="2" t="s">
        <v>20</v>
      </c>
      <c r="X5" s="1"/>
      <c r="Y5" s="1"/>
      <c r="Z5" s="254" t="s">
        <v>36</v>
      </c>
      <c r="AA5" s="254"/>
    </row>
    <row r="6" spans="1:27" ht="15" customHeight="1" thickBot="1">
      <c r="A6" s="85" t="s">
        <v>23</v>
      </c>
      <c r="B6" s="190" t="s">
        <v>71</v>
      </c>
      <c r="C6" s="17" t="s">
        <v>31</v>
      </c>
      <c r="D6" s="18" t="s">
        <v>32</v>
      </c>
      <c r="E6" s="18" t="s">
        <v>33</v>
      </c>
      <c r="F6" s="18" t="s">
        <v>37</v>
      </c>
      <c r="G6" s="18">
        <v>10</v>
      </c>
      <c r="H6" s="18">
        <v>9</v>
      </c>
      <c r="I6" s="18">
        <v>8</v>
      </c>
      <c r="J6" s="18">
        <v>7</v>
      </c>
      <c r="K6" s="18">
        <v>6</v>
      </c>
      <c r="L6" s="18">
        <v>5</v>
      </c>
      <c r="M6" s="18">
        <v>4</v>
      </c>
      <c r="N6" s="18">
        <v>3</v>
      </c>
      <c r="O6" s="18">
        <v>2</v>
      </c>
      <c r="P6" s="18">
        <v>1</v>
      </c>
      <c r="Q6" s="25">
        <v>0</v>
      </c>
      <c r="R6" s="18" t="s">
        <v>21</v>
      </c>
      <c r="S6" s="8" t="s">
        <v>1</v>
      </c>
      <c r="T6" s="9" t="s">
        <v>38</v>
      </c>
      <c r="U6" s="9" t="s">
        <v>39</v>
      </c>
      <c r="V6" s="35"/>
      <c r="W6" s="14" t="s">
        <v>18</v>
      </c>
      <c r="X6" s="80">
        <v>15</v>
      </c>
      <c r="Y6" s="1"/>
      <c r="Z6" s="248" t="s">
        <v>40</v>
      </c>
      <c r="AA6" s="249"/>
    </row>
    <row r="7" spans="1:27" ht="15" customHeight="1">
      <c r="A7" s="111" t="str">
        <f>DRUŽSTVA!B20</f>
        <v>Král jiří</v>
      </c>
      <c r="B7" s="186" t="s">
        <v>70</v>
      </c>
      <c r="C7" s="19"/>
      <c r="D7" s="19"/>
      <c r="E7" s="19"/>
      <c r="F7" s="19"/>
      <c r="G7" s="19">
        <v>3</v>
      </c>
      <c r="H7" s="19">
        <v>2</v>
      </c>
      <c r="I7" s="19">
        <v>3</v>
      </c>
      <c r="J7" s="19">
        <v>2</v>
      </c>
      <c r="K7" s="19">
        <v>1</v>
      </c>
      <c r="L7" s="19">
        <v>4</v>
      </c>
      <c r="M7" s="19"/>
      <c r="N7" s="19"/>
      <c r="O7" s="19"/>
      <c r="P7" s="19"/>
      <c r="Q7" s="19"/>
      <c r="R7" s="19">
        <f aca="true" t="shared" si="0" ref="R7:R54">C7*AA$14+D7*AA$15+E7*AA$16+F7*AA$17+G7*10+H7*9+I7*8+J7*7+K7*6+L7*5+M7*4+N7*3+O7*2+P7</f>
        <v>112</v>
      </c>
      <c r="S7" s="117"/>
      <c r="T7" s="117">
        <f>IF(R7-S7&lt;0,0,R7-S7)</f>
        <v>112</v>
      </c>
      <c r="U7" s="118">
        <f aca="true" t="shared" si="1" ref="U7:U54">IF(T7&lt;AA$7,"",IF(T7&lt;AA$8,"VT-III",IF(T7&lt;AA$9,"VT-II",IF(T7&lt;AA$10,"VT-I","VT-M"))))</f>
      </c>
      <c r="V7" s="119"/>
      <c r="W7" s="14">
        <f>SUM(C7:Q7)</f>
        <v>15</v>
      </c>
      <c r="X7" s="1"/>
      <c r="Y7" s="1"/>
      <c r="Z7" s="120" t="s">
        <v>41</v>
      </c>
      <c r="AA7" s="121">
        <v>116</v>
      </c>
    </row>
    <row r="8" spans="1:27" ht="15" customHeight="1">
      <c r="A8" s="169" t="str">
        <f>DRUŽSTVA!B21</f>
        <v>Král Petr</v>
      </c>
      <c r="B8" s="187">
        <v>1</v>
      </c>
      <c r="C8" s="62"/>
      <c r="D8" s="62"/>
      <c r="E8" s="62"/>
      <c r="F8" s="62"/>
      <c r="G8" s="62">
        <v>2</v>
      </c>
      <c r="H8" s="62">
        <v>1</v>
      </c>
      <c r="I8" s="62">
        <v>3</v>
      </c>
      <c r="J8" s="62">
        <v>3</v>
      </c>
      <c r="K8" s="62">
        <v>2</v>
      </c>
      <c r="L8" s="62">
        <v>4</v>
      </c>
      <c r="M8" s="62"/>
      <c r="N8" s="62"/>
      <c r="O8" s="62"/>
      <c r="P8" s="62"/>
      <c r="Q8" s="62"/>
      <c r="R8" s="62">
        <f t="shared" si="0"/>
        <v>106</v>
      </c>
      <c r="S8" s="117"/>
      <c r="T8" s="117">
        <f aca="true" t="shared" si="2" ref="T8:T63">IF(R8-S8&lt;0,0,R8-S8)</f>
        <v>106</v>
      </c>
      <c r="U8" s="122">
        <f t="shared" si="1"/>
      </c>
      <c r="V8" s="119"/>
      <c r="W8" s="14">
        <f aca="true" t="shared" si="3" ref="W8:W63">SUM(C8:Q8)</f>
        <v>15</v>
      </c>
      <c r="X8" s="1"/>
      <c r="Y8" s="1"/>
      <c r="Z8" s="120" t="s">
        <v>42</v>
      </c>
      <c r="AA8" s="121">
        <v>125</v>
      </c>
    </row>
    <row r="9" spans="1:27" ht="15" customHeight="1">
      <c r="A9" s="169" t="str">
        <f>DRUŽSTVA!B22</f>
        <v>Hejlíček David</v>
      </c>
      <c r="B9" s="188">
        <v>1</v>
      </c>
      <c r="C9" s="10"/>
      <c r="D9" s="10"/>
      <c r="E9" s="10"/>
      <c r="F9" s="10"/>
      <c r="G9" s="10">
        <v>2</v>
      </c>
      <c r="H9" s="10">
        <v>8</v>
      </c>
      <c r="I9" s="10">
        <v>2</v>
      </c>
      <c r="J9" s="10">
        <v>1</v>
      </c>
      <c r="K9" s="10">
        <v>1</v>
      </c>
      <c r="L9" s="10"/>
      <c r="M9" s="10">
        <v>1</v>
      </c>
      <c r="N9" s="10"/>
      <c r="O9" s="10"/>
      <c r="P9" s="10"/>
      <c r="Q9" s="10"/>
      <c r="R9" s="10">
        <f t="shared" si="0"/>
        <v>125</v>
      </c>
      <c r="S9" s="15"/>
      <c r="T9" s="15">
        <f t="shared" si="2"/>
        <v>125</v>
      </c>
      <c r="U9" s="122" t="str">
        <f t="shared" si="1"/>
        <v>VT-II</v>
      </c>
      <c r="V9" s="119"/>
      <c r="W9" s="14">
        <f t="shared" si="3"/>
        <v>15</v>
      </c>
      <c r="X9" s="1"/>
      <c r="Y9" s="1"/>
      <c r="Z9" s="120" t="s">
        <v>43</v>
      </c>
      <c r="AA9" s="123">
        <v>131</v>
      </c>
    </row>
    <row r="10" spans="1:27" ht="15" customHeight="1">
      <c r="A10" s="169" t="str">
        <f>DRUŽSTVA!B56</f>
        <v>Pokovba Petr st.</v>
      </c>
      <c r="B10" s="188">
        <v>2</v>
      </c>
      <c r="C10" s="10"/>
      <c r="D10" s="10"/>
      <c r="E10" s="10"/>
      <c r="F10" s="12"/>
      <c r="G10" s="12">
        <v>2</v>
      </c>
      <c r="H10" s="12">
        <v>3</v>
      </c>
      <c r="I10" s="12">
        <v>3</v>
      </c>
      <c r="J10" s="12">
        <v>6</v>
      </c>
      <c r="K10" s="12"/>
      <c r="L10" s="12">
        <v>1</v>
      </c>
      <c r="M10" s="12"/>
      <c r="N10" s="12"/>
      <c r="O10" s="12"/>
      <c r="P10" s="12"/>
      <c r="Q10" s="12"/>
      <c r="R10" s="10">
        <f t="shared" si="0"/>
        <v>118</v>
      </c>
      <c r="S10" s="15"/>
      <c r="T10" s="15">
        <f t="shared" si="2"/>
        <v>118</v>
      </c>
      <c r="U10" s="122" t="str">
        <f t="shared" si="1"/>
        <v>VT-III</v>
      </c>
      <c r="V10" s="119"/>
      <c r="W10" s="14">
        <f t="shared" si="3"/>
        <v>15</v>
      </c>
      <c r="X10" s="1"/>
      <c r="Y10" s="1"/>
      <c r="Z10" s="120" t="s">
        <v>44</v>
      </c>
      <c r="AA10" s="123">
        <v>137</v>
      </c>
    </row>
    <row r="11" spans="1:26" ht="15" customHeight="1">
      <c r="A11" s="169" t="str">
        <f>DRUŽSTVA!B57</f>
        <v>Pokovba Petr ml.</v>
      </c>
      <c r="B11" s="188">
        <v>2</v>
      </c>
      <c r="C11" s="10"/>
      <c r="D11" s="10"/>
      <c r="E11" s="10"/>
      <c r="F11" s="12"/>
      <c r="G11" s="12">
        <v>1</v>
      </c>
      <c r="H11" s="12">
        <v>3</v>
      </c>
      <c r="I11" s="12">
        <v>5</v>
      </c>
      <c r="J11" s="12">
        <v>2</v>
      </c>
      <c r="K11" s="12">
        <v>2</v>
      </c>
      <c r="L11" s="12">
        <v>2</v>
      </c>
      <c r="M11" s="12"/>
      <c r="N11" s="12"/>
      <c r="O11" s="12"/>
      <c r="P11" s="12"/>
      <c r="Q11" s="12"/>
      <c r="R11" s="10">
        <f t="shared" si="0"/>
        <v>113</v>
      </c>
      <c r="S11" s="15"/>
      <c r="T11" s="15">
        <f t="shared" si="2"/>
        <v>113</v>
      </c>
      <c r="U11" s="122">
        <f t="shared" si="1"/>
      </c>
      <c r="V11" s="119"/>
      <c r="W11" s="14">
        <f t="shared" si="3"/>
        <v>15</v>
      </c>
      <c r="X11" s="1"/>
      <c r="Y11" s="1"/>
      <c r="Z11" s="1"/>
    </row>
    <row r="12" spans="1:26" ht="15" customHeight="1">
      <c r="A12" s="169" t="str">
        <f>DRUŽSTVA!B58</f>
        <v>Bicek Arnošt</v>
      </c>
      <c r="B12" s="188">
        <v>2</v>
      </c>
      <c r="C12" s="12"/>
      <c r="D12" s="12"/>
      <c r="E12" s="12"/>
      <c r="F12" s="12"/>
      <c r="G12" s="12"/>
      <c r="H12" s="12">
        <v>1</v>
      </c>
      <c r="I12" s="12">
        <v>1</v>
      </c>
      <c r="J12" s="12">
        <v>6</v>
      </c>
      <c r="K12" s="12">
        <v>2</v>
      </c>
      <c r="L12" s="12">
        <v>3</v>
      </c>
      <c r="M12" s="12">
        <v>1</v>
      </c>
      <c r="N12" s="12"/>
      <c r="O12" s="12"/>
      <c r="P12" s="12"/>
      <c r="Q12" s="12">
        <v>1</v>
      </c>
      <c r="R12" s="10">
        <f t="shared" si="0"/>
        <v>90</v>
      </c>
      <c r="S12" s="15"/>
      <c r="T12" s="15">
        <f t="shared" si="2"/>
        <v>90</v>
      </c>
      <c r="U12" s="122">
        <f t="shared" si="1"/>
      </c>
      <c r="V12" s="119"/>
      <c r="W12" s="14">
        <f t="shared" si="3"/>
        <v>15</v>
      </c>
      <c r="X12" s="1"/>
      <c r="Y12" s="1"/>
      <c r="Z12" s="1"/>
    </row>
    <row r="13" spans="1:27" ht="15" customHeight="1">
      <c r="A13" s="169" t="str">
        <f>DRUŽSTVA!B17</f>
        <v>Žemlička Ladislav</v>
      </c>
      <c r="B13" s="188">
        <v>3</v>
      </c>
      <c r="C13" s="10"/>
      <c r="D13" s="10"/>
      <c r="E13" s="10"/>
      <c r="F13" s="12"/>
      <c r="G13" s="12">
        <v>1</v>
      </c>
      <c r="H13" s="12">
        <v>3</v>
      </c>
      <c r="I13" s="12">
        <v>3</v>
      </c>
      <c r="J13" s="12">
        <v>4</v>
      </c>
      <c r="K13" s="12">
        <v>2</v>
      </c>
      <c r="L13" s="12">
        <v>2</v>
      </c>
      <c r="M13" s="12"/>
      <c r="N13" s="12"/>
      <c r="O13" s="12"/>
      <c r="P13" s="12"/>
      <c r="Q13" s="12"/>
      <c r="R13" s="10">
        <f t="shared" si="0"/>
        <v>111</v>
      </c>
      <c r="S13" s="15"/>
      <c r="T13" s="15">
        <f t="shared" si="2"/>
        <v>111</v>
      </c>
      <c r="U13" s="122">
        <f t="shared" si="1"/>
      </c>
      <c r="V13" s="119"/>
      <c r="W13" s="14">
        <f t="shared" si="3"/>
        <v>15</v>
      </c>
      <c r="X13" s="1"/>
      <c r="Y13" s="1"/>
      <c r="Z13" s="250" t="s">
        <v>45</v>
      </c>
      <c r="AA13" s="250"/>
    </row>
    <row r="14" spans="1:27" ht="15" customHeight="1">
      <c r="A14" s="169" t="str">
        <f>DRUŽSTVA!B18</f>
        <v>Jungwirth Jan</v>
      </c>
      <c r="B14" s="188">
        <v>3</v>
      </c>
      <c r="C14" s="10"/>
      <c r="D14" s="10"/>
      <c r="E14" s="10"/>
      <c r="F14" s="10"/>
      <c r="G14" s="10">
        <v>1</v>
      </c>
      <c r="H14" s="10">
        <v>6</v>
      </c>
      <c r="I14" s="10">
        <v>5</v>
      </c>
      <c r="J14" s="10">
        <v>1</v>
      </c>
      <c r="K14" s="10">
        <v>2</v>
      </c>
      <c r="L14" s="10"/>
      <c r="M14" s="10"/>
      <c r="N14" s="10"/>
      <c r="O14" s="10"/>
      <c r="P14" s="10"/>
      <c r="Q14" s="10"/>
      <c r="R14" s="10">
        <f t="shared" si="0"/>
        <v>123</v>
      </c>
      <c r="S14" s="15"/>
      <c r="T14" s="15">
        <f t="shared" si="2"/>
        <v>123</v>
      </c>
      <c r="U14" s="122" t="str">
        <f t="shared" si="1"/>
        <v>VT-III</v>
      </c>
      <c r="V14" s="119"/>
      <c r="W14" s="14">
        <f t="shared" si="3"/>
        <v>15</v>
      </c>
      <c r="X14" s="1"/>
      <c r="Y14" s="1"/>
      <c r="Z14" s="120" t="s">
        <v>31</v>
      </c>
      <c r="AA14" s="123"/>
    </row>
    <row r="15" spans="1:27" ht="15" customHeight="1">
      <c r="A15" s="169" t="str">
        <f>DRUŽSTVA!B19</f>
        <v>Konrád František</v>
      </c>
      <c r="B15" s="188">
        <v>3</v>
      </c>
      <c r="C15" s="10"/>
      <c r="D15" s="10"/>
      <c r="E15" s="10"/>
      <c r="F15" s="10"/>
      <c r="G15" s="10">
        <v>1</v>
      </c>
      <c r="H15" s="10">
        <v>4</v>
      </c>
      <c r="I15" s="10">
        <v>1</v>
      </c>
      <c r="J15" s="10">
        <v>4</v>
      </c>
      <c r="K15" s="10">
        <v>3</v>
      </c>
      <c r="L15" s="10">
        <v>1</v>
      </c>
      <c r="M15" s="10">
        <v>1</v>
      </c>
      <c r="N15" s="10"/>
      <c r="O15" s="10"/>
      <c r="P15" s="10"/>
      <c r="Q15" s="10"/>
      <c r="R15" s="10">
        <f t="shared" si="0"/>
        <v>109</v>
      </c>
      <c r="S15" s="15"/>
      <c r="T15" s="15">
        <f t="shared" si="2"/>
        <v>109</v>
      </c>
      <c r="U15" s="122">
        <f t="shared" si="1"/>
      </c>
      <c r="V15" s="119"/>
      <c r="W15" s="14">
        <f t="shared" si="3"/>
        <v>15</v>
      </c>
      <c r="X15" s="1"/>
      <c r="Y15" s="1"/>
      <c r="Z15" s="120" t="s">
        <v>32</v>
      </c>
      <c r="AA15" s="123"/>
    </row>
    <row r="16" spans="1:27" ht="15" customHeight="1">
      <c r="A16" s="169" t="str">
        <f>DRUŽSTVA!B14</f>
        <v>Rendl Josef</v>
      </c>
      <c r="B16" s="188">
        <v>4</v>
      </c>
      <c r="C16" s="10"/>
      <c r="D16" s="10"/>
      <c r="E16" s="10"/>
      <c r="F16" s="10"/>
      <c r="G16" s="10">
        <v>2</v>
      </c>
      <c r="H16" s="10">
        <v>8</v>
      </c>
      <c r="I16" s="10">
        <v>4</v>
      </c>
      <c r="J16" s="10">
        <v>1</v>
      </c>
      <c r="K16" s="10"/>
      <c r="L16" s="10"/>
      <c r="M16" s="10"/>
      <c r="N16" s="10"/>
      <c r="O16" s="10"/>
      <c r="P16" s="10"/>
      <c r="Q16" s="10"/>
      <c r="R16" s="10">
        <f t="shared" si="0"/>
        <v>131</v>
      </c>
      <c r="S16" s="15"/>
      <c r="T16" s="15">
        <f t="shared" si="2"/>
        <v>131</v>
      </c>
      <c r="U16" s="122" t="str">
        <f t="shared" si="1"/>
        <v>VT-I</v>
      </c>
      <c r="V16" s="119"/>
      <c r="W16" s="14">
        <f t="shared" si="3"/>
        <v>15</v>
      </c>
      <c r="X16" s="1"/>
      <c r="Y16" s="1"/>
      <c r="Z16" s="120" t="s">
        <v>33</v>
      </c>
      <c r="AA16" s="123"/>
    </row>
    <row r="17" spans="1:27" ht="15" customHeight="1">
      <c r="A17" s="169" t="str">
        <f>DRUŽSTVA!B15</f>
        <v>Rendl Pavel</v>
      </c>
      <c r="B17" s="188">
        <v>4</v>
      </c>
      <c r="C17" s="10"/>
      <c r="D17" s="10"/>
      <c r="E17" s="10"/>
      <c r="F17" s="10"/>
      <c r="G17" s="10">
        <v>3</v>
      </c>
      <c r="H17" s="10">
        <v>6</v>
      </c>
      <c r="I17" s="10">
        <v>3</v>
      </c>
      <c r="J17" s="10">
        <v>3</v>
      </c>
      <c r="K17" s="10"/>
      <c r="L17" s="10"/>
      <c r="M17" s="10"/>
      <c r="N17" s="10"/>
      <c r="O17" s="10"/>
      <c r="P17" s="10"/>
      <c r="Q17" s="10"/>
      <c r="R17" s="10">
        <f t="shared" si="0"/>
        <v>129</v>
      </c>
      <c r="S17" s="15"/>
      <c r="T17" s="15">
        <f t="shared" si="2"/>
        <v>129</v>
      </c>
      <c r="U17" s="122" t="str">
        <f t="shared" si="1"/>
        <v>VT-II</v>
      </c>
      <c r="V17" s="119"/>
      <c r="W17" s="14">
        <f t="shared" si="3"/>
        <v>15</v>
      </c>
      <c r="X17" s="1"/>
      <c r="Y17" s="1"/>
      <c r="Z17" s="120" t="s">
        <v>37</v>
      </c>
      <c r="AA17" s="123"/>
    </row>
    <row r="18" spans="1:26" ht="15" customHeight="1">
      <c r="A18" s="169" t="str">
        <f>DRUŽSTVA!B16</f>
        <v>Vítovec Miloslav</v>
      </c>
      <c r="B18" s="188">
        <v>4</v>
      </c>
      <c r="C18" s="10"/>
      <c r="D18" s="10"/>
      <c r="E18" s="10"/>
      <c r="F18" s="10"/>
      <c r="G18" s="10">
        <v>2</v>
      </c>
      <c r="H18" s="10">
        <v>1</v>
      </c>
      <c r="I18" s="10">
        <v>7</v>
      </c>
      <c r="J18" s="10">
        <v>2</v>
      </c>
      <c r="K18" s="10">
        <v>2</v>
      </c>
      <c r="L18" s="10"/>
      <c r="M18" s="10"/>
      <c r="N18" s="10">
        <v>1</v>
      </c>
      <c r="O18" s="10"/>
      <c r="P18" s="10"/>
      <c r="Q18" s="10"/>
      <c r="R18" s="10">
        <f t="shared" si="0"/>
        <v>114</v>
      </c>
      <c r="S18" s="15"/>
      <c r="T18" s="15">
        <f t="shared" si="2"/>
        <v>114</v>
      </c>
      <c r="U18" s="122">
        <f t="shared" si="1"/>
      </c>
      <c r="V18" s="119"/>
      <c r="W18" s="14">
        <f t="shared" si="3"/>
        <v>15</v>
      </c>
      <c r="X18" s="1"/>
      <c r="Y18" s="1"/>
      <c r="Z18" s="1"/>
    </row>
    <row r="19" spans="1:26" ht="15" customHeight="1">
      <c r="A19" s="169" t="str">
        <f>DRUŽSTVA!B35</f>
        <v>Baránek Pavel</v>
      </c>
      <c r="B19" s="188">
        <v>5</v>
      </c>
      <c r="C19" s="10"/>
      <c r="D19" s="10"/>
      <c r="E19" s="10"/>
      <c r="F19" s="12"/>
      <c r="G19" s="12">
        <v>3</v>
      </c>
      <c r="H19" s="12">
        <v>1</v>
      </c>
      <c r="I19" s="12">
        <v>4</v>
      </c>
      <c r="J19" s="12">
        <v>2</v>
      </c>
      <c r="K19" s="12">
        <v>2</v>
      </c>
      <c r="L19" s="12"/>
      <c r="M19" s="12">
        <v>1</v>
      </c>
      <c r="N19" s="12">
        <v>2</v>
      </c>
      <c r="O19" s="12"/>
      <c r="P19" s="12"/>
      <c r="Q19" s="12"/>
      <c r="R19" s="10">
        <f t="shared" si="0"/>
        <v>107</v>
      </c>
      <c r="S19" s="15"/>
      <c r="T19" s="15">
        <f t="shared" si="2"/>
        <v>107</v>
      </c>
      <c r="U19" s="122">
        <f t="shared" si="1"/>
      </c>
      <c r="V19" s="119"/>
      <c r="W19" s="14">
        <f t="shared" si="3"/>
        <v>15</v>
      </c>
      <c r="X19" s="1"/>
      <c r="Y19" s="1"/>
      <c r="Z19" s="1"/>
    </row>
    <row r="20" spans="1:26" ht="15" customHeight="1">
      <c r="A20" s="169" t="str">
        <f>DRUŽSTVA!B36</f>
        <v>Vaněk Josef</v>
      </c>
      <c r="B20" s="188">
        <v>5</v>
      </c>
      <c r="C20" s="10"/>
      <c r="D20" s="10"/>
      <c r="E20" s="10"/>
      <c r="F20" s="12"/>
      <c r="G20" s="12">
        <v>4</v>
      </c>
      <c r="H20" s="12">
        <v>4</v>
      </c>
      <c r="I20" s="12">
        <v>4</v>
      </c>
      <c r="J20" s="12">
        <v>3</v>
      </c>
      <c r="K20" s="12"/>
      <c r="L20" s="12"/>
      <c r="M20" s="12"/>
      <c r="N20" s="12"/>
      <c r="O20" s="12"/>
      <c r="P20" s="12"/>
      <c r="Q20" s="12"/>
      <c r="R20" s="10">
        <f t="shared" si="0"/>
        <v>129</v>
      </c>
      <c r="S20" s="15"/>
      <c r="T20" s="15">
        <f t="shared" si="2"/>
        <v>129</v>
      </c>
      <c r="U20" s="122" t="str">
        <f t="shared" si="1"/>
        <v>VT-II</v>
      </c>
      <c r="V20" s="119"/>
      <c r="W20" s="14">
        <f t="shared" si="3"/>
        <v>15</v>
      </c>
      <c r="X20" s="1"/>
      <c r="Y20" s="1"/>
      <c r="Z20" s="1"/>
    </row>
    <row r="21" spans="1:26" ht="15" customHeight="1">
      <c r="A21" s="169" t="str">
        <f>DRUŽSTVA!B37</f>
        <v>Maňour František</v>
      </c>
      <c r="B21" s="188">
        <v>5</v>
      </c>
      <c r="C21" s="10"/>
      <c r="D21" s="10"/>
      <c r="E21" s="10"/>
      <c r="F21" s="12"/>
      <c r="G21" s="12">
        <v>2</v>
      </c>
      <c r="H21" s="12">
        <v>3</v>
      </c>
      <c r="I21" s="12">
        <v>2</v>
      </c>
      <c r="J21" s="12">
        <v>3</v>
      </c>
      <c r="K21" s="12">
        <v>2</v>
      </c>
      <c r="L21" s="12">
        <v>2</v>
      </c>
      <c r="M21" s="12">
        <v>1</v>
      </c>
      <c r="N21" s="12"/>
      <c r="O21" s="12"/>
      <c r="P21" s="12"/>
      <c r="Q21" s="12"/>
      <c r="R21" s="10">
        <f t="shared" si="0"/>
        <v>110</v>
      </c>
      <c r="S21" s="15"/>
      <c r="T21" s="15">
        <f t="shared" si="2"/>
        <v>110</v>
      </c>
      <c r="U21" s="122">
        <f t="shared" si="1"/>
      </c>
      <c r="V21" s="119"/>
      <c r="W21" s="14">
        <f t="shared" si="3"/>
        <v>15</v>
      </c>
      <c r="X21" s="1"/>
      <c r="Y21" s="1"/>
      <c r="Z21" s="1"/>
    </row>
    <row r="22" spans="1:26" ht="15" customHeight="1">
      <c r="A22" s="169" t="str">
        <f>DRUŽSTVA!B29</f>
        <v>Brejžek Vojtěch</v>
      </c>
      <c r="B22" s="188">
        <v>6</v>
      </c>
      <c r="C22" s="10"/>
      <c r="D22" s="10"/>
      <c r="E22" s="10"/>
      <c r="F22" s="12"/>
      <c r="G22" s="12">
        <v>1</v>
      </c>
      <c r="H22" s="12">
        <v>3</v>
      </c>
      <c r="I22" s="12">
        <v>4</v>
      </c>
      <c r="J22" s="12">
        <v>1</v>
      </c>
      <c r="K22" s="12">
        <v>3</v>
      </c>
      <c r="L22" s="12">
        <v>2</v>
      </c>
      <c r="M22" s="12"/>
      <c r="N22" s="12"/>
      <c r="O22" s="12"/>
      <c r="P22" s="12"/>
      <c r="Q22" s="12">
        <v>1</v>
      </c>
      <c r="R22" s="10">
        <f t="shared" si="0"/>
        <v>104</v>
      </c>
      <c r="S22" s="15"/>
      <c r="T22" s="15">
        <f t="shared" si="2"/>
        <v>104</v>
      </c>
      <c r="U22" s="122">
        <f t="shared" si="1"/>
      </c>
      <c r="V22" s="119"/>
      <c r="W22" s="14">
        <f t="shared" si="3"/>
        <v>15</v>
      </c>
      <c r="X22" s="1"/>
      <c r="Y22" s="1"/>
      <c r="Z22" s="1"/>
    </row>
    <row r="23" spans="1:26" ht="15" customHeight="1">
      <c r="A23" s="169" t="str">
        <f>DRUŽSTVA!B30</f>
        <v>Švihálek jiří</v>
      </c>
      <c r="B23" s="188">
        <v>6</v>
      </c>
      <c r="C23" s="10"/>
      <c r="D23" s="10"/>
      <c r="E23" s="10"/>
      <c r="F23" s="12"/>
      <c r="G23" s="12">
        <v>1</v>
      </c>
      <c r="H23" s="12">
        <v>5</v>
      </c>
      <c r="I23" s="12">
        <v>3</v>
      </c>
      <c r="J23" s="12"/>
      <c r="K23" s="12">
        <v>2</v>
      </c>
      <c r="L23" s="12">
        <v>1</v>
      </c>
      <c r="M23" s="12">
        <v>1</v>
      </c>
      <c r="N23" s="12"/>
      <c r="O23" s="12"/>
      <c r="P23" s="12"/>
      <c r="Q23" s="12">
        <v>2</v>
      </c>
      <c r="R23" s="10">
        <f t="shared" si="0"/>
        <v>100</v>
      </c>
      <c r="S23" s="15"/>
      <c r="T23" s="15">
        <f t="shared" si="2"/>
        <v>100</v>
      </c>
      <c r="U23" s="122">
        <f t="shared" si="1"/>
      </c>
      <c r="V23" s="119"/>
      <c r="W23" s="14">
        <f t="shared" si="3"/>
        <v>15</v>
      </c>
      <c r="X23" s="1"/>
      <c r="Y23" s="1"/>
      <c r="Z23" s="1"/>
    </row>
    <row r="24" spans="1:26" ht="15" customHeight="1">
      <c r="A24" s="169" t="str">
        <f>DRUŽSTVA!B31</f>
        <v>Vejslík Vladimír</v>
      </c>
      <c r="B24" s="188">
        <v>6</v>
      </c>
      <c r="C24" s="10"/>
      <c r="D24" s="10"/>
      <c r="E24" s="10"/>
      <c r="F24" s="12"/>
      <c r="G24" s="12">
        <v>4</v>
      </c>
      <c r="H24" s="12">
        <v>2</v>
      </c>
      <c r="I24" s="12">
        <v>5</v>
      </c>
      <c r="J24" s="12">
        <v>2</v>
      </c>
      <c r="K24" s="12">
        <v>1</v>
      </c>
      <c r="L24" s="12">
        <v>1</v>
      </c>
      <c r="M24" s="12"/>
      <c r="N24" s="12"/>
      <c r="O24" s="12"/>
      <c r="P24" s="12"/>
      <c r="Q24" s="12"/>
      <c r="R24" s="10">
        <f t="shared" si="0"/>
        <v>123</v>
      </c>
      <c r="S24" s="15"/>
      <c r="T24" s="15">
        <f t="shared" si="2"/>
        <v>123</v>
      </c>
      <c r="U24" s="122" t="str">
        <f t="shared" si="1"/>
        <v>VT-III</v>
      </c>
      <c r="V24" s="119"/>
      <c r="W24" s="14">
        <f t="shared" si="3"/>
        <v>15</v>
      </c>
      <c r="X24" s="1"/>
      <c r="Y24" s="1"/>
      <c r="Z24" s="1"/>
    </row>
    <row r="25" spans="1:26" ht="15" customHeight="1">
      <c r="A25" s="169" t="str">
        <f>DRUŽSTVA!B23</f>
        <v>Gažák Karel</v>
      </c>
      <c r="B25" s="188">
        <v>7</v>
      </c>
      <c r="C25" s="10"/>
      <c r="D25" s="10"/>
      <c r="E25" s="10"/>
      <c r="F25" s="12"/>
      <c r="G25" s="12">
        <v>2</v>
      </c>
      <c r="H25" s="12">
        <v>5</v>
      </c>
      <c r="I25" s="12">
        <v>1</v>
      </c>
      <c r="J25" s="12">
        <v>3</v>
      </c>
      <c r="K25" s="12">
        <v>3</v>
      </c>
      <c r="L25" s="12">
        <v>1</v>
      </c>
      <c r="M25" s="12"/>
      <c r="N25" s="12"/>
      <c r="O25" s="12"/>
      <c r="P25" s="12"/>
      <c r="Q25" s="12"/>
      <c r="R25" s="10">
        <f t="shared" si="0"/>
        <v>117</v>
      </c>
      <c r="S25" s="15"/>
      <c r="T25" s="15">
        <f t="shared" si="2"/>
        <v>117</v>
      </c>
      <c r="U25" s="122" t="str">
        <f t="shared" si="1"/>
        <v>VT-III</v>
      </c>
      <c r="V25" s="119"/>
      <c r="W25" s="14">
        <f t="shared" si="3"/>
        <v>15</v>
      </c>
      <c r="X25" s="1"/>
      <c r="Y25" s="1"/>
      <c r="Z25" s="1"/>
    </row>
    <row r="26" spans="1:26" ht="15" customHeight="1">
      <c r="A26" s="169" t="str">
        <f>DRUŽSTVA!B24</f>
        <v>Jirouch Stanislav</v>
      </c>
      <c r="B26" s="188">
        <v>7</v>
      </c>
      <c r="C26" s="10"/>
      <c r="D26" s="10"/>
      <c r="E26" s="10"/>
      <c r="F26" s="12"/>
      <c r="G26" s="12">
        <v>1</v>
      </c>
      <c r="H26" s="12">
        <v>2</v>
      </c>
      <c r="I26" s="12">
        <v>4</v>
      </c>
      <c r="J26" s="12">
        <v>3</v>
      </c>
      <c r="K26" s="12">
        <v>5</v>
      </c>
      <c r="L26" s="12"/>
      <c r="M26" s="12"/>
      <c r="N26" s="12"/>
      <c r="O26" s="12"/>
      <c r="P26" s="12"/>
      <c r="Q26" s="12"/>
      <c r="R26" s="10">
        <f t="shared" si="0"/>
        <v>111</v>
      </c>
      <c r="S26" s="15"/>
      <c r="T26" s="15">
        <f t="shared" si="2"/>
        <v>111</v>
      </c>
      <c r="U26" s="122">
        <f t="shared" si="1"/>
      </c>
      <c r="V26" s="119"/>
      <c r="W26" s="14">
        <f t="shared" si="3"/>
        <v>15</v>
      </c>
      <c r="X26" s="1"/>
      <c r="Y26" s="1"/>
      <c r="Z26" s="1"/>
    </row>
    <row r="27" spans="1:26" ht="15" customHeight="1">
      <c r="A27" s="169" t="str">
        <f>DRUŽSTVA!B25</f>
        <v>Fiala Miroslav</v>
      </c>
      <c r="B27" s="188">
        <v>7</v>
      </c>
      <c r="C27" s="10"/>
      <c r="D27" s="10"/>
      <c r="E27" s="10"/>
      <c r="F27" s="12"/>
      <c r="G27" s="12">
        <v>1</v>
      </c>
      <c r="H27" s="12">
        <v>2</v>
      </c>
      <c r="I27" s="12">
        <v>2</v>
      </c>
      <c r="J27" s="12">
        <v>1</v>
      </c>
      <c r="K27" s="12">
        <v>2</v>
      </c>
      <c r="L27" s="12">
        <v>5</v>
      </c>
      <c r="M27" s="12">
        <v>1</v>
      </c>
      <c r="N27" s="12">
        <v>1</v>
      </c>
      <c r="O27" s="12"/>
      <c r="P27" s="12"/>
      <c r="Q27" s="12"/>
      <c r="R27" s="10">
        <f t="shared" si="0"/>
        <v>95</v>
      </c>
      <c r="S27" s="15"/>
      <c r="T27" s="15">
        <f t="shared" si="2"/>
        <v>95</v>
      </c>
      <c r="U27" s="122">
        <f t="shared" si="1"/>
      </c>
      <c r="V27" s="119"/>
      <c r="W27" s="14">
        <f t="shared" si="3"/>
        <v>15</v>
      </c>
      <c r="X27" s="1"/>
      <c r="Y27" s="1"/>
      <c r="Z27" s="1"/>
    </row>
    <row r="28" spans="1:26" ht="15" customHeight="1">
      <c r="A28" s="169" t="str">
        <f>DRUŽSTVA!B65</f>
        <v>Čekal Josef</v>
      </c>
      <c r="B28" s="188">
        <v>8</v>
      </c>
      <c r="C28" s="10"/>
      <c r="D28" s="10"/>
      <c r="E28" s="10"/>
      <c r="F28" s="12"/>
      <c r="G28" s="12">
        <v>1</v>
      </c>
      <c r="H28" s="12">
        <v>5</v>
      </c>
      <c r="I28" s="12">
        <v>5</v>
      </c>
      <c r="J28" s="12">
        <v>2</v>
      </c>
      <c r="K28" s="12">
        <v>1</v>
      </c>
      <c r="L28" s="12"/>
      <c r="M28" s="12">
        <v>1</v>
      </c>
      <c r="N28" s="12"/>
      <c r="O28" s="12"/>
      <c r="P28" s="12"/>
      <c r="Q28" s="12"/>
      <c r="R28" s="10">
        <f t="shared" si="0"/>
        <v>119</v>
      </c>
      <c r="S28" s="15"/>
      <c r="T28" s="15">
        <f t="shared" si="2"/>
        <v>119</v>
      </c>
      <c r="U28" s="122" t="str">
        <f t="shared" si="1"/>
        <v>VT-III</v>
      </c>
      <c r="V28" s="119"/>
      <c r="W28" s="14">
        <f t="shared" si="3"/>
        <v>15</v>
      </c>
      <c r="X28" s="1"/>
      <c r="Y28" s="1"/>
      <c r="Z28" s="1"/>
    </row>
    <row r="29" spans="1:26" ht="15" customHeight="1">
      <c r="A29" s="169" t="str">
        <f>DRUŽSTVA!B66</f>
        <v>Matějka Milan</v>
      </c>
      <c r="B29" s="188">
        <v>8</v>
      </c>
      <c r="C29" s="10"/>
      <c r="D29" s="10"/>
      <c r="E29" s="10"/>
      <c r="F29" s="12"/>
      <c r="G29" s="12">
        <v>1</v>
      </c>
      <c r="H29" s="12"/>
      <c r="I29" s="12">
        <v>2</v>
      </c>
      <c r="J29" s="12"/>
      <c r="K29" s="12">
        <v>2</v>
      </c>
      <c r="L29" s="12">
        <v>3</v>
      </c>
      <c r="M29" s="12">
        <v>1</v>
      </c>
      <c r="N29" s="12">
        <v>1</v>
      </c>
      <c r="O29" s="12"/>
      <c r="P29" s="12">
        <v>2</v>
      </c>
      <c r="Q29" s="12">
        <v>3</v>
      </c>
      <c r="R29" s="10">
        <f t="shared" si="0"/>
        <v>62</v>
      </c>
      <c r="S29" s="15"/>
      <c r="T29" s="15">
        <f t="shared" si="2"/>
        <v>62</v>
      </c>
      <c r="U29" s="122">
        <f t="shared" si="1"/>
      </c>
      <c r="V29" s="119"/>
      <c r="W29" s="14">
        <f t="shared" si="3"/>
        <v>15</v>
      </c>
      <c r="X29" s="1"/>
      <c r="Y29" s="1"/>
      <c r="Z29" s="1"/>
    </row>
    <row r="30" spans="1:26" ht="15" customHeight="1">
      <c r="A30" s="169" t="str">
        <f>DRUŽSTVA!B67</f>
        <v>Novotný Jaroslav</v>
      </c>
      <c r="B30" s="188">
        <v>8</v>
      </c>
      <c r="C30" s="10"/>
      <c r="D30" s="10"/>
      <c r="E30" s="10"/>
      <c r="F30" s="12"/>
      <c r="G30" s="12"/>
      <c r="H30" s="12"/>
      <c r="I30" s="12"/>
      <c r="J30" s="12">
        <v>2</v>
      </c>
      <c r="K30" s="12">
        <v>1</v>
      </c>
      <c r="L30" s="12">
        <v>5</v>
      </c>
      <c r="M30" s="12">
        <v>3</v>
      </c>
      <c r="N30" s="12">
        <v>1</v>
      </c>
      <c r="O30" s="12">
        <v>2</v>
      </c>
      <c r="P30" s="12"/>
      <c r="Q30" s="12">
        <v>1</v>
      </c>
      <c r="R30" s="10">
        <f t="shared" si="0"/>
        <v>64</v>
      </c>
      <c r="S30" s="15"/>
      <c r="T30" s="15">
        <f t="shared" si="2"/>
        <v>64</v>
      </c>
      <c r="U30" s="122">
        <f t="shared" si="1"/>
      </c>
      <c r="V30" s="119"/>
      <c r="W30" s="14">
        <f t="shared" si="3"/>
        <v>15</v>
      </c>
      <c r="X30" s="1"/>
      <c r="Y30" s="1"/>
      <c r="Z30" s="1"/>
    </row>
    <row r="31" spans="1:26" ht="15" customHeight="1">
      <c r="A31" s="169" t="str">
        <f>DRUŽSTVA!B32</f>
        <v>Mesároš Štefan</v>
      </c>
      <c r="B31" s="188">
        <v>9</v>
      </c>
      <c r="C31" s="10"/>
      <c r="D31" s="10"/>
      <c r="E31" s="10"/>
      <c r="F31" s="12"/>
      <c r="G31" s="12"/>
      <c r="H31" s="12">
        <v>5</v>
      </c>
      <c r="I31" s="12">
        <v>6</v>
      </c>
      <c r="J31" s="12"/>
      <c r="K31" s="12">
        <v>1</v>
      </c>
      <c r="L31" s="12">
        <v>3</v>
      </c>
      <c r="M31" s="12"/>
      <c r="N31" s="12"/>
      <c r="O31" s="12"/>
      <c r="P31" s="12"/>
      <c r="Q31" s="12"/>
      <c r="R31" s="10">
        <f t="shared" si="0"/>
        <v>114</v>
      </c>
      <c r="S31" s="15"/>
      <c r="T31" s="15">
        <f t="shared" si="2"/>
        <v>114</v>
      </c>
      <c r="U31" s="122">
        <f t="shared" si="1"/>
      </c>
      <c r="V31" s="119"/>
      <c r="W31" s="14">
        <f t="shared" si="3"/>
        <v>15</v>
      </c>
      <c r="X31" s="1"/>
      <c r="Y31" s="1"/>
      <c r="Z31" s="1"/>
    </row>
    <row r="32" spans="1:26" ht="15" customHeight="1">
      <c r="A32" s="169" t="str">
        <f>DRUŽSTVA!B33</f>
        <v>Wrzecionko Albert</v>
      </c>
      <c r="B32" s="188">
        <v>9</v>
      </c>
      <c r="C32" s="10"/>
      <c r="D32" s="10"/>
      <c r="E32" s="10"/>
      <c r="F32" s="12"/>
      <c r="G32" s="12">
        <v>1</v>
      </c>
      <c r="H32" s="12">
        <v>2</v>
      </c>
      <c r="I32" s="12">
        <v>3</v>
      </c>
      <c r="J32" s="12">
        <v>3</v>
      </c>
      <c r="K32" s="12">
        <v>2</v>
      </c>
      <c r="L32" s="12">
        <v>4</v>
      </c>
      <c r="M32" s="12"/>
      <c r="N32" s="12"/>
      <c r="O32" s="12"/>
      <c r="P32" s="12"/>
      <c r="Q32" s="12"/>
      <c r="R32" s="10">
        <f t="shared" si="0"/>
        <v>105</v>
      </c>
      <c r="S32" s="15"/>
      <c r="T32" s="15">
        <f t="shared" si="2"/>
        <v>105</v>
      </c>
      <c r="U32" s="122">
        <f t="shared" si="1"/>
      </c>
      <c r="V32" s="119"/>
      <c r="W32" s="14">
        <f t="shared" si="3"/>
        <v>15</v>
      </c>
      <c r="X32" s="1"/>
      <c r="Y32" s="1"/>
      <c r="Z32" s="1"/>
    </row>
    <row r="33" spans="1:26" ht="15" customHeight="1">
      <c r="A33" s="169" t="str">
        <f>DRUŽSTVA!B34</f>
        <v>Landkammer Václav</v>
      </c>
      <c r="B33" s="188">
        <v>9</v>
      </c>
      <c r="C33" s="10"/>
      <c r="D33" s="10"/>
      <c r="E33" s="10"/>
      <c r="F33" s="12"/>
      <c r="G33" s="12">
        <v>4</v>
      </c>
      <c r="H33" s="12">
        <v>3</v>
      </c>
      <c r="I33" s="12">
        <v>4</v>
      </c>
      <c r="J33" s="12">
        <v>1</v>
      </c>
      <c r="K33" s="12">
        <v>3</v>
      </c>
      <c r="L33" s="12"/>
      <c r="M33" s="12"/>
      <c r="N33" s="12"/>
      <c r="O33" s="12"/>
      <c r="P33" s="12"/>
      <c r="Q33" s="12"/>
      <c r="R33" s="10">
        <f t="shared" si="0"/>
        <v>124</v>
      </c>
      <c r="S33" s="15"/>
      <c r="T33" s="15">
        <f t="shared" si="2"/>
        <v>124</v>
      </c>
      <c r="U33" s="122" t="str">
        <f t="shared" si="1"/>
        <v>VT-III</v>
      </c>
      <c r="V33" s="119"/>
      <c r="W33" s="14">
        <f t="shared" si="3"/>
        <v>15</v>
      </c>
      <c r="X33" s="1"/>
      <c r="Y33" s="1"/>
      <c r="Z33" s="1"/>
    </row>
    <row r="34" spans="1:26" ht="15" customHeight="1">
      <c r="A34" s="169" t="str">
        <f>DRUŽSTVA!B44</f>
        <v>Koch Miroslav</v>
      </c>
      <c r="B34" s="188">
        <v>10</v>
      </c>
      <c r="C34" s="10"/>
      <c r="D34" s="10"/>
      <c r="E34" s="10"/>
      <c r="F34" s="12"/>
      <c r="G34" s="12"/>
      <c r="H34" s="12"/>
      <c r="I34" s="12">
        <v>2</v>
      </c>
      <c r="J34" s="12">
        <v>3</v>
      </c>
      <c r="K34" s="12">
        <v>3</v>
      </c>
      <c r="L34" s="12">
        <v>3</v>
      </c>
      <c r="M34" s="12">
        <v>2</v>
      </c>
      <c r="N34" s="12">
        <v>1</v>
      </c>
      <c r="O34" s="12">
        <v>1</v>
      </c>
      <c r="P34" s="12"/>
      <c r="Q34" s="12"/>
      <c r="R34" s="10">
        <f t="shared" si="0"/>
        <v>83</v>
      </c>
      <c r="S34" s="15"/>
      <c r="T34" s="15">
        <f t="shared" si="2"/>
        <v>83</v>
      </c>
      <c r="U34" s="122">
        <f t="shared" si="1"/>
      </c>
      <c r="V34" s="119"/>
      <c r="W34" s="14">
        <f t="shared" si="3"/>
        <v>15</v>
      </c>
      <c r="X34" s="1"/>
      <c r="Y34" s="1"/>
      <c r="Z34" s="1"/>
    </row>
    <row r="35" spans="1:26" ht="15" customHeight="1">
      <c r="A35" s="169" t="str">
        <f>DRUŽSTVA!B45</f>
        <v>Získal Karel</v>
      </c>
      <c r="B35" s="188">
        <v>10</v>
      </c>
      <c r="C35" s="10"/>
      <c r="D35" s="10"/>
      <c r="E35" s="10"/>
      <c r="F35" s="12"/>
      <c r="G35" s="12">
        <v>1</v>
      </c>
      <c r="H35" s="12">
        <v>3</v>
      </c>
      <c r="I35" s="12">
        <v>4</v>
      </c>
      <c r="J35" s="12">
        <v>2</v>
      </c>
      <c r="K35" s="12">
        <v>2</v>
      </c>
      <c r="L35" s="12">
        <v>1</v>
      </c>
      <c r="M35" s="12">
        <v>2</v>
      </c>
      <c r="N35" s="12"/>
      <c r="O35" s="12"/>
      <c r="P35" s="12"/>
      <c r="Q35" s="12"/>
      <c r="R35" s="10">
        <f t="shared" si="0"/>
        <v>108</v>
      </c>
      <c r="S35" s="15"/>
      <c r="T35" s="15">
        <f t="shared" si="2"/>
        <v>108</v>
      </c>
      <c r="U35" s="122">
        <f t="shared" si="1"/>
      </c>
      <c r="V35" s="119"/>
      <c r="W35" s="14">
        <f t="shared" si="3"/>
        <v>15</v>
      </c>
      <c r="X35" s="1"/>
      <c r="Y35" s="1"/>
      <c r="Z35" s="1"/>
    </row>
    <row r="36" spans="1:26" ht="15" customHeight="1">
      <c r="A36" s="169" t="str">
        <f>DRUŽSTVA!B46</f>
        <v>Herceg Bohumil</v>
      </c>
      <c r="B36" s="188">
        <v>10</v>
      </c>
      <c r="C36" s="10"/>
      <c r="D36" s="10"/>
      <c r="E36" s="10"/>
      <c r="F36" s="12"/>
      <c r="G36" s="12"/>
      <c r="H36" s="12"/>
      <c r="I36" s="12">
        <v>3</v>
      </c>
      <c r="J36" s="12">
        <v>1</v>
      </c>
      <c r="K36" s="12">
        <v>3</v>
      </c>
      <c r="L36" s="12">
        <v>5</v>
      </c>
      <c r="M36" s="12"/>
      <c r="N36" s="12">
        <v>1</v>
      </c>
      <c r="O36" s="12"/>
      <c r="P36" s="12">
        <v>1</v>
      </c>
      <c r="Q36" s="12">
        <v>1</v>
      </c>
      <c r="R36" s="10">
        <f t="shared" si="0"/>
        <v>78</v>
      </c>
      <c r="S36" s="15"/>
      <c r="T36" s="15">
        <f t="shared" si="2"/>
        <v>78</v>
      </c>
      <c r="U36" s="122">
        <f t="shared" si="1"/>
      </c>
      <c r="V36" s="119"/>
      <c r="W36" s="14">
        <f t="shared" si="3"/>
        <v>15</v>
      </c>
      <c r="X36" s="1"/>
      <c r="Y36" s="1"/>
      <c r="Z36" s="1"/>
    </row>
    <row r="37" spans="1:26" ht="15" customHeight="1">
      <c r="A37" s="169" t="str">
        <f>DRUŽSTVA!B38</f>
        <v>Zeman Tomáš, nrtm.</v>
      </c>
      <c r="B37" s="188">
        <v>11</v>
      </c>
      <c r="C37" s="10"/>
      <c r="D37" s="10"/>
      <c r="E37" s="10"/>
      <c r="F37" s="12"/>
      <c r="G37" s="12">
        <v>3</v>
      </c>
      <c r="H37" s="12">
        <v>2</v>
      </c>
      <c r="I37" s="12">
        <v>3</v>
      </c>
      <c r="J37" s="12">
        <v>6</v>
      </c>
      <c r="K37" s="12">
        <v>1</v>
      </c>
      <c r="L37" s="12"/>
      <c r="M37" s="12"/>
      <c r="N37" s="12"/>
      <c r="O37" s="12"/>
      <c r="P37" s="12"/>
      <c r="Q37" s="12"/>
      <c r="R37" s="10">
        <f t="shared" si="0"/>
        <v>120</v>
      </c>
      <c r="S37" s="15"/>
      <c r="T37" s="15">
        <f t="shared" si="2"/>
        <v>120</v>
      </c>
      <c r="U37" s="122" t="str">
        <f t="shared" si="1"/>
        <v>VT-III</v>
      </c>
      <c r="V37" s="119"/>
      <c r="W37" s="14">
        <f t="shared" si="3"/>
        <v>15</v>
      </c>
      <c r="X37" s="1"/>
      <c r="Y37" s="1"/>
      <c r="Z37" s="1"/>
    </row>
    <row r="38" spans="1:26" ht="15" customHeight="1">
      <c r="A38" s="169" t="str">
        <f>DRUŽSTVA!B39</f>
        <v>Autratová Kristýna, des.</v>
      </c>
      <c r="B38" s="188">
        <v>11</v>
      </c>
      <c r="C38" s="10"/>
      <c r="D38" s="10"/>
      <c r="E38" s="10"/>
      <c r="F38" s="12"/>
      <c r="G38" s="12">
        <v>1</v>
      </c>
      <c r="H38" s="12">
        <v>3</v>
      </c>
      <c r="I38" s="12">
        <v>1</v>
      </c>
      <c r="J38" s="12">
        <v>5</v>
      </c>
      <c r="K38" s="12">
        <v>4</v>
      </c>
      <c r="L38" s="12"/>
      <c r="M38" s="12">
        <v>1</v>
      </c>
      <c r="N38" s="12"/>
      <c r="O38" s="12"/>
      <c r="P38" s="12"/>
      <c r="Q38" s="12"/>
      <c r="R38" s="10">
        <f t="shared" si="0"/>
        <v>108</v>
      </c>
      <c r="S38" s="15"/>
      <c r="T38" s="15">
        <f t="shared" si="2"/>
        <v>108</v>
      </c>
      <c r="U38" s="122">
        <f t="shared" si="1"/>
      </c>
      <c r="V38" s="119"/>
      <c r="W38" s="14">
        <f t="shared" si="3"/>
        <v>15</v>
      </c>
      <c r="X38" s="1"/>
      <c r="Y38" s="1"/>
      <c r="Z38" s="1"/>
    </row>
    <row r="39" spans="1:26" ht="15" customHeight="1">
      <c r="A39" s="169" t="str">
        <f>DRUŽSTVA!B40</f>
        <v>Morava Martin, čet.</v>
      </c>
      <c r="B39" s="188">
        <v>11</v>
      </c>
      <c r="C39" s="10"/>
      <c r="D39" s="10"/>
      <c r="E39" s="10"/>
      <c r="F39" s="12"/>
      <c r="G39" s="12">
        <v>1</v>
      </c>
      <c r="H39" s="12">
        <v>2</v>
      </c>
      <c r="I39" s="12">
        <v>2</v>
      </c>
      <c r="J39" s="12">
        <v>4</v>
      </c>
      <c r="K39" s="12">
        <v>3</v>
      </c>
      <c r="L39" s="12">
        <v>1</v>
      </c>
      <c r="M39" s="12">
        <v>1</v>
      </c>
      <c r="N39" s="12"/>
      <c r="O39" s="12"/>
      <c r="P39" s="12"/>
      <c r="Q39" s="12">
        <v>1</v>
      </c>
      <c r="R39" s="10">
        <f t="shared" si="0"/>
        <v>99</v>
      </c>
      <c r="S39" s="15"/>
      <c r="T39" s="15">
        <f t="shared" si="2"/>
        <v>99</v>
      </c>
      <c r="U39" s="122">
        <f t="shared" si="1"/>
      </c>
      <c r="V39" s="119"/>
      <c r="W39" s="14">
        <f t="shared" si="3"/>
        <v>15</v>
      </c>
      <c r="X39" s="1"/>
      <c r="Y39" s="1"/>
      <c r="Z39" s="1"/>
    </row>
    <row r="40" spans="1:26" ht="15" customHeight="1">
      <c r="A40" s="169" t="str">
        <f>DRUŽSTVA!B59</f>
        <v>Friebergová Karolína</v>
      </c>
      <c r="B40" s="188">
        <v>12</v>
      </c>
      <c r="C40" s="10"/>
      <c r="D40" s="10"/>
      <c r="E40" s="10"/>
      <c r="F40" s="12"/>
      <c r="G40" s="12"/>
      <c r="H40" s="12">
        <v>3</v>
      </c>
      <c r="I40" s="12">
        <v>1</v>
      </c>
      <c r="J40" s="12">
        <v>5</v>
      </c>
      <c r="K40" s="12">
        <v>2</v>
      </c>
      <c r="L40" s="12">
        <v>3</v>
      </c>
      <c r="M40" s="12">
        <v>1</v>
      </c>
      <c r="N40" s="12"/>
      <c r="O40" s="12"/>
      <c r="P40" s="12"/>
      <c r="Q40" s="12"/>
      <c r="R40" s="10">
        <f t="shared" si="0"/>
        <v>101</v>
      </c>
      <c r="S40" s="15"/>
      <c r="T40" s="15">
        <f t="shared" si="2"/>
        <v>101</v>
      </c>
      <c r="U40" s="122">
        <f t="shared" si="1"/>
      </c>
      <c r="V40" s="119"/>
      <c r="W40" s="14">
        <f t="shared" si="3"/>
        <v>15</v>
      </c>
      <c r="X40" s="1"/>
      <c r="Y40" s="1"/>
      <c r="Z40" s="1"/>
    </row>
    <row r="41" spans="1:26" ht="15" customHeight="1">
      <c r="A41" s="169" t="str">
        <f>DRUŽSTVA!B60</f>
        <v>Tomáš Richard</v>
      </c>
      <c r="B41" s="188">
        <v>12</v>
      </c>
      <c r="C41" s="10"/>
      <c r="D41" s="10"/>
      <c r="E41" s="10"/>
      <c r="F41" s="12"/>
      <c r="G41" s="12">
        <v>1</v>
      </c>
      <c r="H41" s="12">
        <v>1</v>
      </c>
      <c r="I41" s="12">
        <v>2</v>
      </c>
      <c r="J41" s="12">
        <v>3</v>
      </c>
      <c r="K41" s="12">
        <v>6</v>
      </c>
      <c r="L41" s="12">
        <v>1</v>
      </c>
      <c r="M41" s="12"/>
      <c r="N41" s="12">
        <v>1</v>
      </c>
      <c r="O41" s="12"/>
      <c r="P41" s="12"/>
      <c r="Q41" s="12"/>
      <c r="R41" s="10">
        <f t="shared" si="0"/>
        <v>100</v>
      </c>
      <c r="S41" s="15"/>
      <c r="T41" s="15">
        <f t="shared" si="2"/>
        <v>100</v>
      </c>
      <c r="U41" s="122">
        <f t="shared" si="1"/>
      </c>
      <c r="V41" s="119"/>
      <c r="W41" s="14">
        <f t="shared" si="3"/>
        <v>15</v>
      </c>
      <c r="X41" s="1"/>
      <c r="Y41" s="1"/>
      <c r="Z41" s="1"/>
    </row>
    <row r="42" spans="1:26" ht="15" customHeight="1">
      <c r="A42" s="169" t="str">
        <f>DRUŽSTVA!B61</f>
        <v>Čížek Petr</v>
      </c>
      <c r="B42" s="188">
        <v>12</v>
      </c>
      <c r="C42" s="10"/>
      <c r="D42" s="10"/>
      <c r="E42" s="10"/>
      <c r="F42" s="12"/>
      <c r="G42" s="12"/>
      <c r="H42" s="12">
        <v>1</v>
      </c>
      <c r="I42" s="12">
        <v>1</v>
      </c>
      <c r="J42" s="12"/>
      <c r="K42" s="12"/>
      <c r="L42" s="12">
        <v>3</v>
      </c>
      <c r="M42" s="12">
        <v>2</v>
      </c>
      <c r="N42" s="12">
        <v>2</v>
      </c>
      <c r="O42" s="12">
        <v>1</v>
      </c>
      <c r="P42" s="12"/>
      <c r="Q42" s="12">
        <v>5</v>
      </c>
      <c r="R42" s="10">
        <f t="shared" si="0"/>
        <v>48</v>
      </c>
      <c r="S42" s="15"/>
      <c r="T42" s="15">
        <f t="shared" si="2"/>
        <v>48</v>
      </c>
      <c r="U42" s="122">
        <f t="shared" si="1"/>
      </c>
      <c r="V42" s="119"/>
      <c r="W42" s="14">
        <f t="shared" si="3"/>
        <v>15</v>
      </c>
      <c r="X42" s="1"/>
      <c r="Y42" s="1"/>
      <c r="Z42" s="1"/>
    </row>
    <row r="43" spans="1:26" ht="15" customHeight="1">
      <c r="A43" s="169" t="str">
        <f>DRUŽSTVA!B62</f>
        <v>Nekula Matěj, des.</v>
      </c>
      <c r="B43" s="188">
        <v>13</v>
      </c>
      <c r="C43" s="10"/>
      <c r="D43" s="10"/>
      <c r="E43" s="10"/>
      <c r="F43" s="12"/>
      <c r="G43" s="12"/>
      <c r="H43" s="12"/>
      <c r="I43" s="12">
        <v>1</v>
      </c>
      <c r="J43" s="12">
        <v>1</v>
      </c>
      <c r="K43" s="12"/>
      <c r="L43" s="12">
        <v>2</v>
      </c>
      <c r="M43" s="12">
        <v>1</v>
      </c>
      <c r="N43" s="12">
        <v>3</v>
      </c>
      <c r="O43" s="12">
        <v>2</v>
      </c>
      <c r="P43" s="12">
        <v>1</v>
      </c>
      <c r="Q43" s="12">
        <v>4</v>
      </c>
      <c r="R43" s="10">
        <f t="shared" si="0"/>
        <v>43</v>
      </c>
      <c r="S43" s="15"/>
      <c r="T43" s="15">
        <f t="shared" si="2"/>
        <v>43</v>
      </c>
      <c r="U43" s="122">
        <f t="shared" si="1"/>
      </c>
      <c r="V43" s="119"/>
      <c r="W43" s="14">
        <f t="shared" si="3"/>
        <v>15</v>
      </c>
      <c r="X43" s="1"/>
      <c r="Y43" s="1"/>
      <c r="Z43" s="1"/>
    </row>
    <row r="44" spans="1:26" ht="15" customHeight="1">
      <c r="A44" s="169" t="str">
        <f>DRUŽSTVA!B63</f>
        <v>Galuška Jakub</v>
      </c>
      <c r="B44" s="188">
        <v>13</v>
      </c>
      <c r="C44" s="10"/>
      <c r="D44" s="10"/>
      <c r="E44" s="10"/>
      <c r="F44" s="12"/>
      <c r="G44" s="12"/>
      <c r="H44" s="12"/>
      <c r="I44" s="12"/>
      <c r="J44" s="12">
        <v>1</v>
      </c>
      <c r="K44" s="12">
        <v>3</v>
      </c>
      <c r="L44" s="12">
        <v>2</v>
      </c>
      <c r="M44" s="12">
        <v>1</v>
      </c>
      <c r="N44" s="12">
        <v>3</v>
      </c>
      <c r="O44" s="12"/>
      <c r="P44" s="12">
        <v>3</v>
      </c>
      <c r="Q44" s="12">
        <v>2</v>
      </c>
      <c r="R44" s="10">
        <f t="shared" si="0"/>
        <v>51</v>
      </c>
      <c r="S44" s="15"/>
      <c r="T44" s="15">
        <f t="shared" si="2"/>
        <v>51</v>
      </c>
      <c r="U44" s="122">
        <f t="shared" si="1"/>
      </c>
      <c r="V44" s="119"/>
      <c r="W44" s="14">
        <f t="shared" si="3"/>
        <v>15</v>
      </c>
      <c r="X44" s="1"/>
      <c r="Y44" s="1"/>
      <c r="Z44" s="1"/>
    </row>
    <row r="45" spans="1:26" ht="15" customHeight="1">
      <c r="A45" s="169" t="str">
        <f>DRUŽSTVA!B64</f>
        <v>Nejedlý Filip, svob.</v>
      </c>
      <c r="B45" s="188">
        <v>13</v>
      </c>
      <c r="C45" s="10"/>
      <c r="D45" s="10"/>
      <c r="E45" s="10"/>
      <c r="F45" s="12"/>
      <c r="G45" s="12">
        <v>2</v>
      </c>
      <c r="H45" s="12">
        <v>2</v>
      </c>
      <c r="I45" s="12">
        <v>4</v>
      </c>
      <c r="J45" s="12">
        <v>1</v>
      </c>
      <c r="K45" s="12">
        <v>2</v>
      </c>
      <c r="L45" s="12">
        <v>1</v>
      </c>
      <c r="M45" s="12">
        <v>3</v>
      </c>
      <c r="N45" s="12"/>
      <c r="O45" s="12"/>
      <c r="P45" s="12"/>
      <c r="Q45" s="12"/>
      <c r="R45" s="10">
        <f t="shared" si="0"/>
        <v>106</v>
      </c>
      <c r="S45" s="15"/>
      <c r="T45" s="15">
        <f t="shared" si="2"/>
        <v>106</v>
      </c>
      <c r="U45" s="122">
        <f t="shared" si="1"/>
      </c>
      <c r="V45" s="119"/>
      <c r="W45" s="14">
        <f t="shared" si="3"/>
        <v>15</v>
      </c>
      <c r="X45" s="1"/>
      <c r="Y45" s="1"/>
      <c r="Z45" s="1"/>
    </row>
    <row r="46" spans="1:26" ht="15" customHeight="1">
      <c r="A46" s="169" t="str">
        <f>DRUŽSTVA!B41</f>
        <v>Kozlík Jan, rtn.</v>
      </c>
      <c r="B46" s="188">
        <v>14</v>
      </c>
      <c r="C46" s="10"/>
      <c r="D46" s="10"/>
      <c r="E46" s="10"/>
      <c r="F46" s="12"/>
      <c r="G46" s="12">
        <v>1</v>
      </c>
      <c r="H46" s="12"/>
      <c r="I46" s="12">
        <v>4</v>
      </c>
      <c r="J46" s="12">
        <v>3</v>
      </c>
      <c r="K46" s="12">
        <v>3</v>
      </c>
      <c r="L46" s="12">
        <v>3</v>
      </c>
      <c r="M46" s="12">
        <v>1</v>
      </c>
      <c r="N46" s="12"/>
      <c r="O46" s="12"/>
      <c r="P46" s="12"/>
      <c r="Q46" s="12"/>
      <c r="R46" s="10">
        <f t="shared" si="0"/>
        <v>100</v>
      </c>
      <c r="S46" s="15"/>
      <c r="T46" s="15">
        <f t="shared" si="2"/>
        <v>100</v>
      </c>
      <c r="U46" s="122">
        <f t="shared" si="1"/>
      </c>
      <c r="V46" s="119"/>
      <c r="W46" s="14">
        <f t="shared" si="3"/>
        <v>15</v>
      </c>
      <c r="X46" s="1"/>
      <c r="Y46" s="1"/>
      <c r="Z46" s="1"/>
    </row>
    <row r="47" spans="1:26" ht="15" customHeight="1">
      <c r="A47" s="169" t="str">
        <f>DRUŽSTVA!B42</f>
        <v>Honzík Antonín, čet.</v>
      </c>
      <c r="B47" s="188">
        <v>14</v>
      </c>
      <c r="C47" s="10"/>
      <c r="D47" s="10"/>
      <c r="E47" s="10"/>
      <c r="F47" s="12"/>
      <c r="G47" s="12"/>
      <c r="H47" s="12">
        <v>4</v>
      </c>
      <c r="I47" s="12">
        <v>3</v>
      </c>
      <c r="J47" s="12">
        <v>2</v>
      </c>
      <c r="K47" s="12">
        <v>1</v>
      </c>
      <c r="L47" s="12">
        <v>2</v>
      </c>
      <c r="M47" s="12">
        <v>1</v>
      </c>
      <c r="N47" s="12">
        <v>2</v>
      </c>
      <c r="O47" s="12"/>
      <c r="P47" s="12"/>
      <c r="Q47" s="12"/>
      <c r="R47" s="10">
        <f t="shared" si="0"/>
        <v>100</v>
      </c>
      <c r="S47" s="15"/>
      <c r="T47" s="15">
        <f t="shared" si="2"/>
        <v>100</v>
      </c>
      <c r="U47" s="122">
        <f t="shared" si="1"/>
      </c>
      <c r="V47" s="119"/>
      <c r="W47" s="14">
        <f t="shared" si="3"/>
        <v>15</v>
      </c>
      <c r="X47" s="1"/>
      <c r="Y47" s="1"/>
      <c r="Z47" s="1"/>
    </row>
    <row r="48" spans="1:26" ht="15" customHeight="1">
      <c r="A48" s="169" t="str">
        <f>DRUŽSTVA!B43</f>
        <v>Procházka Petr, des.</v>
      </c>
      <c r="B48" s="188">
        <v>14</v>
      </c>
      <c r="C48" s="10"/>
      <c r="D48" s="10"/>
      <c r="E48" s="10"/>
      <c r="F48" s="12"/>
      <c r="G48" s="12">
        <v>1</v>
      </c>
      <c r="H48" s="12">
        <v>2</v>
      </c>
      <c r="I48" s="12">
        <v>1</v>
      </c>
      <c r="J48" s="12">
        <v>1</v>
      </c>
      <c r="K48" s="12">
        <v>2</v>
      </c>
      <c r="L48" s="12">
        <v>1</v>
      </c>
      <c r="M48" s="12">
        <v>1</v>
      </c>
      <c r="N48" s="12">
        <v>3</v>
      </c>
      <c r="O48" s="12"/>
      <c r="P48" s="12">
        <v>1</v>
      </c>
      <c r="Q48" s="12">
        <v>2</v>
      </c>
      <c r="R48" s="10">
        <f t="shared" si="0"/>
        <v>74</v>
      </c>
      <c r="S48" s="15"/>
      <c r="T48" s="15">
        <f t="shared" si="2"/>
        <v>74</v>
      </c>
      <c r="U48" s="122">
        <f t="shared" si="1"/>
      </c>
      <c r="V48" s="119"/>
      <c r="W48" s="14">
        <f t="shared" si="3"/>
        <v>15</v>
      </c>
      <c r="X48" s="1"/>
      <c r="Y48" s="1"/>
      <c r="Z48" s="1"/>
    </row>
    <row r="49" spans="1:26" ht="15" customHeight="1">
      <c r="A49" s="169" t="str">
        <f>DRUŽSTVA!B68</f>
        <v>Kopecký Tomáš, rtm.</v>
      </c>
      <c r="B49" s="188">
        <v>15</v>
      </c>
      <c r="C49" s="10"/>
      <c r="D49" s="10"/>
      <c r="E49" s="10"/>
      <c r="F49" s="12"/>
      <c r="G49" s="12">
        <v>1</v>
      </c>
      <c r="H49" s="12">
        <v>3</v>
      </c>
      <c r="I49" s="12">
        <v>4</v>
      </c>
      <c r="J49" s="12">
        <v>3</v>
      </c>
      <c r="K49" s="12">
        <v>1</v>
      </c>
      <c r="L49" s="12">
        <v>1</v>
      </c>
      <c r="M49" s="12">
        <v>2</v>
      </c>
      <c r="N49" s="12"/>
      <c r="O49" s="12"/>
      <c r="P49" s="12"/>
      <c r="Q49" s="12"/>
      <c r="R49" s="10">
        <f t="shared" si="0"/>
        <v>109</v>
      </c>
      <c r="S49" s="15"/>
      <c r="T49" s="15">
        <f t="shared" si="2"/>
        <v>109</v>
      </c>
      <c r="U49" s="122">
        <f t="shared" si="1"/>
      </c>
      <c r="V49" s="119"/>
      <c r="W49" s="14">
        <f t="shared" si="3"/>
        <v>15</v>
      </c>
      <c r="X49" s="1"/>
      <c r="Y49" s="1"/>
      <c r="Z49" s="1"/>
    </row>
    <row r="50" spans="1:26" ht="15" customHeight="1">
      <c r="A50" s="168">
        <f>DRUŽSTVA!B69</f>
        <v>0</v>
      </c>
      <c r="B50" s="189">
        <v>15</v>
      </c>
      <c r="C50" s="10"/>
      <c r="D50" s="10"/>
      <c r="E50" s="10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0">
        <f t="shared" si="0"/>
        <v>0</v>
      </c>
      <c r="S50" s="15"/>
      <c r="T50" s="15">
        <f t="shared" si="2"/>
        <v>0</v>
      </c>
      <c r="U50" s="122">
        <f t="shared" si="1"/>
      </c>
      <c r="V50" s="119"/>
      <c r="W50" s="14">
        <f t="shared" si="3"/>
        <v>0</v>
      </c>
      <c r="X50" s="1"/>
      <c r="Y50" s="1"/>
      <c r="Z50" s="1"/>
    </row>
    <row r="51" spans="1:26" ht="15" customHeight="1">
      <c r="A51" s="168">
        <f>DRUŽSTVA!B70</f>
        <v>0</v>
      </c>
      <c r="B51" s="189">
        <v>15</v>
      </c>
      <c r="C51" s="10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0">
        <f t="shared" si="0"/>
        <v>0</v>
      </c>
      <c r="S51" s="15"/>
      <c r="T51" s="15">
        <f t="shared" si="2"/>
        <v>0</v>
      </c>
      <c r="U51" s="122">
        <f t="shared" si="1"/>
      </c>
      <c r="V51" s="119"/>
      <c r="W51" s="14">
        <f t="shared" si="3"/>
        <v>0</v>
      </c>
      <c r="X51" s="1"/>
      <c r="Y51" s="1"/>
      <c r="Z51" s="1"/>
    </row>
    <row r="52" spans="1:26" ht="15" customHeight="1">
      <c r="A52" s="168" t="str">
        <f>DRUŽSTVA!B26</f>
        <v>Bastl Antonín, rtm.</v>
      </c>
      <c r="B52" s="189">
        <v>16</v>
      </c>
      <c r="C52" s="10"/>
      <c r="D52" s="10"/>
      <c r="E52" s="10"/>
      <c r="F52" s="12"/>
      <c r="G52" s="12"/>
      <c r="H52" s="12">
        <v>6</v>
      </c>
      <c r="I52" s="12">
        <v>3</v>
      </c>
      <c r="J52" s="12">
        <v>2</v>
      </c>
      <c r="K52" s="12">
        <v>4</v>
      </c>
      <c r="L52" s="12"/>
      <c r="M52" s="12"/>
      <c r="N52" s="12"/>
      <c r="O52" s="12"/>
      <c r="P52" s="12"/>
      <c r="Q52" s="12"/>
      <c r="R52" s="10">
        <f t="shared" si="0"/>
        <v>116</v>
      </c>
      <c r="S52" s="15"/>
      <c r="T52" s="15">
        <f t="shared" si="2"/>
        <v>116</v>
      </c>
      <c r="U52" s="122" t="str">
        <f t="shared" si="1"/>
        <v>VT-III</v>
      </c>
      <c r="V52" s="119"/>
      <c r="W52" s="14">
        <f t="shared" si="3"/>
        <v>15</v>
      </c>
      <c r="X52" s="1"/>
      <c r="Y52" s="1"/>
      <c r="Z52" s="1"/>
    </row>
    <row r="53" spans="1:26" ht="15" customHeight="1">
      <c r="A53" s="168" t="str">
        <f>DRUŽSTVA!B27</f>
        <v>Jinšík Petr, rtn.</v>
      </c>
      <c r="B53" s="189">
        <v>16</v>
      </c>
      <c r="C53" s="10"/>
      <c r="D53" s="10"/>
      <c r="E53" s="10"/>
      <c r="F53" s="12"/>
      <c r="G53" s="12">
        <v>5</v>
      </c>
      <c r="H53" s="12">
        <v>5</v>
      </c>
      <c r="I53" s="12">
        <v>2</v>
      </c>
      <c r="J53" s="12"/>
      <c r="K53" s="12">
        <v>2</v>
      </c>
      <c r="L53" s="12">
        <v>1</v>
      </c>
      <c r="M53" s="12"/>
      <c r="N53" s="12"/>
      <c r="O53" s="12"/>
      <c r="P53" s="12"/>
      <c r="Q53" s="12"/>
      <c r="R53" s="10">
        <f t="shared" si="0"/>
        <v>128</v>
      </c>
      <c r="S53" s="15"/>
      <c r="T53" s="15">
        <f t="shared" si="2"/>
        <v>128</v>
      </c>
      <c r="U53" s="122" t="str">
        <f t="shared" si="1"/>
        <v>VT-II</v>
      </c>
      <c r="V53" s="119"/>
      <c r="W53" s="14">
        <f t="shared" si="3"/>
        <v>15</v>
      </c>
      <c r="X53" s="1"/>
      <c r="Y53" s="1"/>
      <c r="Z53" s="1"/>
    </row>
    <row r="54" spans="1:26" ht="14.25">
      <c r="A54" s="168" t="str">
        <f>DRUŽSTVA!B28</f>
        <v>Alexa Zdeněk, rtm.</v>
      </c>
      <c r="B54" s="189">
        <v>16</v>
      </c>
      <c r="C54" s="10"/>
      <c r="D54" s="10"/>
      <c r="E54" s="10"/>
      <c r="F54" s="12"/>
      <c r="G54" s="12">
        <v>1</v>
      </c>
      <c r="H54" s="12">
        <v>1</v>
      </c>
      <c r="I54" s="12">
        <v>2</v>
      </c>
      <c r="J54" s="12">
        <v>4</v>
      </c>
      <c r="K54" s="12">
        <v>4</v>
      </c>
      <c r="L54" s="12">
        <v>1</v>
      </c>
      <c r="M54" s="12">
        <v>1</v>
      </c>
      <c r="N54" s="12"/>
      <c r="O54" s="12">
        <v>1</v>
      </c>
      <c r="P54" s="12"/>
      <c r="Q54" s="12"/>
      <c r="R54" s="10">
        <f t="shared" si="0"/>
        <v>98</v>
      </c>
      <c r="S54" s="15"/>
      <c r="T54" s="15">
        <f t="shared" si="2"/>
        <v>98</v>
      </c>
      <c r="U54" s="122">
        <f t="shared" si="1"/>
      </c>
      <c r="V54" s="119"/>
      <c r="W54" s="14">
        <f t="shared" si="3"/>
        <v>15</v>
      </c>
      <c r="X54" s="1"/>
      <c r="Y54" s="1"/>
      <c r="Z54" s="1"/>
    </row>
    <row r="55" spans="1:26" ht="14.25">
      <c r="A55" s="168" t="str">
        <f>DRUŽSTVA!B47</f>
        <v>Bahník Václav, rtn.</v>
      </c>
      <c r="B55" s="189">
        <v>17</v>
      </c>
      <c r="C55" s="10"/>
      <c r="D55" s="10"/>
      <c r="E55" s="10"/>
      <c r="F55" s="12"/>
      <c r="G55" s="12"/>
      <c r="H55" s="12">
        <v>2</v>
      </c>
      <c r="I55" s="12">
        <v>3</v>
      </c>
      <c r="J55" s="12">
        <v>3</v>
      </c>
      <c r="K55" s="12">
        <v>3</v>
      </c>
      <c r="L55" s="12">
        <v>1</v>
      </c>
      <c r="M55" s="12">
        <v>1</v>
      </c>
      <c r="N55" s="12">
        <v>1</v>
      </c>
      <c r="O55" s="12">
        <v>1</v>
      </c>
      <c r="P55" s="12"/>
      <c r="Q55" s="12"/>
      <c r="R55" s="10">
        <f aca="true" t="shared" si="4" ref="R55:R63">C55*AA$14+D55*AA$15+E55*AA$16+F55*AA$17+G55*10+H55*9+I55*8+J55*7+K55*6+L55*5+M55*4+N55*3+O55*2+P55</f>
        <v>95</v>
      </c>
      <c r="S55" s="15"/>
      <c r="T55" s="15">
        <f t="shared" si="2"/>
        <v>95</v>
      </c>
      <c r="U55" s="122">
        <f aca="true" t="shared" si="5" ref="U55:U63">IF(T55&lt;AA$7,"",IF(T55&lt;AA$8,"VT-III",IF(T55&lt;AA$9,"VT-II",IF(T55&lt;AA$10,"VT-I","VT-M"))))</f>
      </c>
      <c r="V55" s="119"/>
      <c r="W55" s="14">
        <f t="shared" si="3"/>
        <v>15</v>
      </c>
      <c r="X55" s="1"/>
      <c r="Y55" s="1"/>
      <c r="Z55" s="1"/>
    </row>
    <row r="56" spans="1:26" ht="14.25">
      <c r="A56" s="168" t="str">
        <f>DRUŽSTVA!B48</f>
        <v>Dohnal Tomáš, des.</v>
      </c>
      <c r="B56" s="189">
        <v>17</v>
      </c>
      <c r="C56" s="10"/>
      <c r="D56" s="10"/>
      <c r="E56" s="10"/>
      <c r="F56" s="12"/>
      <c r="G56" s="12">
        <v>1</v>
      </c>
      <c r="H56" s="12">
        <v>2</v>
      </c>
      <c r="I56" s="12">
        <v>2</v>
      </c>
      <c r="J56" s="12">
        <v>3</v>
      </c>
      <c r="K56" s="12">
        <v>5</v>
      </c>
      <c r="L56" s="12">
        <v>2</v>
      </c>
      <c r="M56" s="12"/>
      <c r="N56" s="12"/>
      <c r="O56" s="12"/>
      <c r="P56" s="12"/>
      <c r="Q56" s="12"/>
      <c r="R56" s="10">
        <f t="shared" si="4"/>
        <v>105</v>
      </c>
      <c r="S56" s="15"/>
      <c r="T56" s="15">
        <f t="shared" si="2"/>
        <v>105</v>
      </c>
      <c r="U56" s="122">
        <f t="shared" si="5"/>
      </c>
      <c r="V56" s="119"/>
      <c r="W56" s="14">
        <f t="shared" si="3"/>
        <v>15</v>
      </c>
      <c r="X56" s="1"/>
      <c r="Y56" s="1"/>
      <c r="Z56" s="1"/>
    </row>
    <row r="57" spans="1:26" ht="14.25">
      <c r="A57" s="168" t="str">
        <f>DRUŽSTVA!B49</f>
        <v>Stanovský Ondřej, des.</v>
      </c>
      <c r="B57" s="189">
        <v>17</v>
      </c>
      <c r="C57" s="10"/>
      <c r="D57" s="10"/>
      <c r="E57" s="10"/>
      <c r="F57" s="12"/>
      <c r="G57" s="12"/>
      <c r="H57" s="12"/>
      <c r="I57" s="12">
        <v>5</v>
      </c>
      <c r="J57" s="12">
        <v>3</v>
      </c>
      <c r="K57" s="12">
        <v>2</v>
      </c>
      <c r="L57" s="12">
        <v>1</v>
      </c>
      <c r="M57" s="12">
        <v>1</v>
      </c>
      <c r="N57" s="12"/>
      <c r="O57" s="12">
        <v>2</v>
      </c>
      <c r="P57" s="12"/>
      <c r="Q57" s="12">
        <v>1</v>
      </c>
      <c r="R57" s="10">
        <f t="shared" si="4"/>
        <v>86</v>
      </c>
      <c r="S57" s="15"/>
      <c r="T57" s="15">
        <f t="shared" si="2"/>
        <v>86</v>
      </c>
      <c r="U57" s="122">
        <f t="shared" si="5"/>
      </c>
      <c r="V57" s="119"/>
      <c r="W57" s="14">
        <f t="shared" si="3"/>
        <v>15</v>
      </c>
      <c r="X57" s="1"/>
      <c r="Y57" s="1"/>
      <c r="Z57" s="1"/>
    </row>
    <row r="58" spans="1:26" ht="14.25">
      <c r="A58" s="168" t="str">
        <f>DRUŽSTVA!B50</f>
        <v>Novotný Viktor, rtm.</v>
      </c>
      <c r="B58" s="189">
        <v>18</v>
      </c>
      <c r="C58" s="10"/>
      <c r="D58" s="10"/>
      <c r="E58" s="10"/>
      <c r="F58" s="12"/>
      <c r="G58" s="12"/>
      <c r="H58" s="12"/>
      <c r="I58" s="12">
        <v>2</v>
      </c>
      <c r="J58" s="12">
        <v>1</v>
      </c>
      <c r="K58" s="12">
        <v>1</v>
      </c>
      <c r="L58" s="12">
        <v>2</v>
      </c>
      <c r="M58" s="12">
        <v>2</v>
      </c>
      <c r="N58" s="12">
        <v>2</v>
      </c>
      <c r="O58" s="12"/>
      <c r="P58" s="12"/>
      <c r="Q58" s="12">
        <v>5</v>
      </c>
      <c r="R58" s="10">
        <f t="shared" si="4"/>
        <v>53</v>
      </c>
      <c r="S58" s="15"/>
      <c r="T58" s="15">
        <f t="shared" si="2"/>
        <v>53</v>
      </c>
      <c r="U58" s="122">
        <f t="shared" si="5"/>
      </c>
      <c r="V58" s="119"/>
      <c r="W58" s="14">
        <f t="shared" si="3"/>
        <v>15</v>
      </c>
      <c r="X58" s="1"/>
      <c r="Y58" s="1"/>
      <c r="Z58" s="1"/>
    </row>
    <row r="59" spans="1:26" ht="14.25">
      <c r="A59" s="168" t="str">
        <f>DRUŽSTVA!B51</f>
        <v>Paul Libor, rtm.</v>
      </c>
      <c r="B59" s="189">
        <v>18</v>
      </c>
      <c r="C59" s="10"/>
      <c r="D59" s="10"/>
      <c r="E59" s="10"/>
      <c r="F59" s="12"/>
      <c r="G59" s="12">
        <v>1</v>
      </c>
      <c r="H59" s="12"/>
      <c r="I59" s="12">
        <v>6</v>
      </c>
      <c r="J59" s="12">
        <v>3</v>
      </c>
      <c r="K59" s="12">
        <v>3</v>
      </c>
      <c r="L59" s="12">
        <v>2</v>
      </c>
      <c r="M59" s="12"/>
      <c r="N59" s="12"/>
      <c r="O59" s="12"/>
      <c r="P59" s="12"/>
      <c r="Q59" s="12"/>
      <c r="R59" s="10">
        <f t="shared" si="4"/>
        <v>107</v>
      </c>
      <c r="S59" s="15"/>
      <c r="T59" s="15">
        <f t="shared" si="2"/>
        <v>107</v>
      </c>
      <c r="U59" s="122">
        <f t="shared" si="5"/>
      </c>
      <c r="V59" s="119"/>
      <c r="W59" s="14">
        <f t="shared" si="3"/>
        <v>15</v>
      </c>
      <c r="X59" s="1"/>
      <c r="Y59" s="1"/>
      <c r="Z59" s="1"/>
    </row>
    <row r="60" spans="1:26" ht="14.25">
      <c r="A60" s="168" t="str">
        <f>DRUŽSTVA!B52</f>
        <v>Zouhar David, svob.</v>
      </c>
      <c r="B60" s="189">
        <v>18</v>
      </c>
      <c r="C60" s="10"/>
      <c r="D60" s="10"/>
      <c r="E60" s="10"/>
      <c r="F60" s="12"/>
      <c r="G60" s="12"/>
      <c r="H60" s="12">
        <v>2</v>
      </c>
      <c r="I60" s="12">
        <v>1</v>
      </c>
      <c r="J60" s="12">
        <v>2</v>
      </c>
      <c r="K60" s="12">
        <v>1</v>
      </c>
      <c r="L60" s="12">
        <v>3</v>
      </c>
      <c r="M60" s="12">
        <v>1</v>
      </c>
      <c r="N60" s="12"/>
      <c r="O60" s="12">
        <v>1</v>
      </c>
      <c r="P60" s="12">
        <v>1</v>
      </c>
      <c r="Q60" s="12">
        <v>3</v>
      </c>
      <c r="R60" s="10">
        <f t="shared" si="4"/>
        <v>68</v>
      </c>
      <c r="S60" s="15"/>
      <c r="T60" s="15">
        <f t="shared" si="2"/>
        <v>68</v>
      </c>
      <c r="U60" s="122">
        <f t="shared" si="5"/>
      </c>
      <c r="V60" s="119"/>
      <c r="W60" s="14">
        <f t="shared" si="3"/>
        <v>15</v>
      </c>
      <c r="X60" s="1"/>
      <c r="Y60" s="1"/>
      <c r="Z60" s="1"/>
    </row>
    <row r="61" spans="1:26" ht="14.25">
      <c r="A61" s="168" t="str">
        <f>DRUŽSTVA!B53</f>
        <v>Beigl Tomáš</v>
      </c>
      <c r="B61" s="189">
        <v>19</v>
      </c>
      <c r="C61" s="10"/>
      <c r="D61" s="10"/>
      <c r="E61" s="10"/>
      <c r="F61" s="12"/>
      <c r="G61" s="12"/>
      <c r="H61" s="12">
        <v>6</v>
      </c>
      <c r="I61" s="12">
        <v>6</v>
      </c>
      <c r="J61" s="12">
        <v>3</v>
      </c>
      <c r="K61" s="12"/>
      <c r="L61" s="12"/>
      <c r="M61" s="12"/>
      <c r="N61" s="12"/>
      <c r="O61" s="12"/>
      <c r="P61" s="12"/>
      <c r="Q61" s="12"/>
      <c r="R61" s="10">
        <f t="shared" si="4"/>
        <v>123</v>
      </c>
      <c r="S61" s="15"/>
      <c r="T61" s="15">
        <f t="shared" si="2"/>
        <v>123</v>
      </c>
      <c r="U61" s="122" t="str">
        <f t="shared" si="5"/>
        <v>VT-III</v>
      </c>
      <c r="V61" s="119"/>
      <c r="W61" s="14">
        <f t="shared" si="3"/>
        <v>15</v>
      </c>
      <c r="X61" s="1"/>
      <c r="Y61" s="1"/>
      <c r="Z61" s="1"/>
    </row>
    <row r="62" spans="1:26" ht="14.25">
      <c r="A62" s="168" t="str">
        <f>DRUŽSTVA!B54</f>
        <v>Toman Vojtěch</v>
      </c>
      <c r="B62" s="189">
        <v>19</v>
      </c>
      <c r="C62" s="10"/>
      <c r="D62" s="10"/>
      <c r="E62" s="10"/>
      <c r="F62" s="12"/>
      <c r="G62" s="12">
        <v>1</v>
      </c>
      <c r="H62" s="12">
        <v>1</v>
      </c>
      <c r="I62" s="12">
        <v>1</v>
      </c>
      <c r="J62" s="12">
        <v>2</v>
      </c>
      <c r="K62" s="12">
        <v>2</v>
      </c>
      <c r="L62" s="12">
        <v>3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10">
        <f t="shared" si="4"/>
        <v>78</v>
      </c>
      <c r="S62" s="15"/>
      <c r="T62" s="15">
        <f t="shared" si="2"/>
        <v>78</v>
      </c>
      <c r="U62" s="122">
        <f t="shared" si="5"/>
      </c>
      <c r="V62" s="119"/>
      <c r="W62" s="14">
        <f t="shared" si="3"/>
        <v>15</v>
      </c>
      <c r="X62" s="1"/>
      <c r="Y62" s="1"/>
      <c r="Z62" s="1"/>
    </row>
    <row r="63" spans="1:26" ht="14.25">
      <c r="A63" s="168" t="str">
        <f>DRUŽSTVA!B55</f>
        <v>Fojtík Jakub</v>
      </c>
      <c r="B63" s="189">
        <v>19</v>
      </c>
      <c r="C63" s="10"/>
      <c r="D63" s="10"/>
      <c r="E63" s="10"/>
      <c r="F63" s="12"/>
      <c r="G63" s="12"/>
      <c r="H63" s="12"/>
      <c r="I63" s="12"/>
      <c r="J63" s="12">
        <v>1</v>
      </c>
      <c r="K63" s="12">
        <v>2</v>
      </c>
      <c r="L63" s="12">
        <v>3</v>
      </c>
      <c r="M63" s="12">
        <v>3</v>
      </c>
      <c r="N63" s="12">
        <v>1</v>
      </c>
      <c r="O63" s="12">
        <v>1</v>
      </c>
      <c r="P63" s="12">
        <v>1</v>
      </c>
      <c r="Q63" s="12">
        <v>3</v>
      </c>
      <c r="R63" s="10">
        <f t="shared" si="4"/>
        <v>52</v>
      </c>
      <c r="S63" s="15"/>
      <c r="T63" s="15">
        <f t="shared" si="2"/>
        <v>52</v>
      </c>
      <c r="U63" s="122">
        <f t="shared" si="5"/>
      </c>
      <c r="V63" s="119"/>
      <c r="W63" s="14">
        <f t="shared" si="3"/>
        <v>15</v>
      </c>
      <c r="X63" s="1"/>
      <c r="Y63" s="1"/>
      <c r="Z63" s="1"/>
    </row>
  </sheetData>
  <sheetProtection/>
  <mergeCells count="4">
    <mergeCell ref="Z6:AA6"/>
    <mergeCell ref="Z13:AA13"/>
    <mergeCell ref="C5:Q5"/>
    <mergeCell ref="Z5:AA5"/>
  </mergeCells>
  <printOptions/>
  <pageMargins left="0.5511811023622047" right="0.31496062992125984" top="0.03937007874015748" bottom="0.03937007874015748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3"/>
  <sheetViews>
    <sheetView showGridLines="0" zoomScale="145" zoomScaleNormal="145" zoomScalePageLayoutView="0" workbookViewId="0" topLeftCell="A1">
      <pane ySplit="6" topLeftCell="A53" activePane="bottomLeft" state="frozen"/>
      <selection pane="topLeft" activeCell="A1" sqref="A1"/>
      <selection pane="bottomLeft" activeCell="J67" sqref="J67"/>
    </sheetView>
  </sheetViews>
  <sheetFormatPr defaultColWidth="9.00390625" defaultRowHeight="12.75"/>
  <cols>
    <col min="1" max="1" width="21.125" style="0" customWidth="1"/>
    <col min="2" max="2" width="5.25390625" style="3" customWidth="1"/>
    <col min="3" max="6" width="3.875" style="0" hidden="1" customWidth="1"/>
    <col min="7" max="12" width="3.875" style="0" customWidth="1"/>
    <col min="13" max="13" width="3.875" style="3" hidden="1" customWidth="1"/>
    <col min="14" max="16" width="3.875" style="0" hidden="1" customWidth="1"/>
    <col min="17" max="17" width="3.875" style="0" customWidth="1"/>
    <col min="18" max="32" width="3.875" style="0" hidden="1" customWidth="1"/>
    <col min="33" max="34" width="8.75390625" style="0" hidden="1" customWidth="1"/>
    <col min="35" max="36" width="8.75390625" style="0" customWidth="1"/>
    <col min="37" max="37" width="9.75390625" style="0" bestFit="1" customWidth="1"/>
    <col min="38" max="38" width="3.00390625" style="0" bestFit="1" customWidth="1"/>
    <col min="39" max="39" width="8.75390625" style="0" customWidth="1"/>
    <col min="40" max="41" width="8.75390625" style="0" hidden="1" customWidth="1"/>
  </cols>
  <sheetData>
    <row r="1" spans="1:40" ht="15" customHeight="1">
      <c r="A1" s="136" t="str">
        <f>DRUŽSTVA!C7</f>
        <v>Střelba z útočné pušky CZ BREN 2, terč 135P1 (redukovaný) na 50 m, 10 ran vleže</v>
      </c>
      <c r="B1" s="185"/>
      <c r="C1" s="1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"/>
      <c r="AK1" s="4"/>
      <c r="AL1" s="1"/>
      <c r="AM1" s="1"/>
      <c r="AN1" s="1"/>
    </row>
    <row r="2" spans="1:40" ht="15" customHeight="1">
      <c r="A2" s="1"/>
      <c r="B2" s="2"/>
      <c r="C2" s="1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"/>
      <c r="AK2" s="4"/>
      <c r="AL2" s="1"/>
      <c r="AM2" s="1"/>
      <c r="AN2" s="1"/>
    </row>
    <row r="3" spans="1:40" ht="15" customHeight="1">
      <c r="A3" s="1"/>
      <c r="B3" s="2"/>
      <c r="C3" s="11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"/>
      <c r="AK3" s="4"/>
      <c r="AL3" s="1"/>
      <c r="AM3" s="1"/>
      <c r="AN3" s="1"/>
    </row>
    <row r="4" spans="1:40" ht="15" customHeight="1">
      <c r="A4" s="1" t="s">
        <v>35</v>
      </c>
      <c r="B4" s="2"/>
      <c r="C4" s="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"/>
      <c r="AH4" s="1"/>
      <c r="AI4" s="1"/>
      <c r="AJ4" s="2"/>
      <c r="AK4" s="1"/>
      <c r="AL4" s="1"/>
      <c r="AM4" s="1"/>
      <c r="AN4" s="1"/>
    </row>
    <row r="5" spans="1:41" ht="15" customHeight="1" thickBot="1">
      <c r="A5" s="1"/>
      <c r="B5" s="2"/>
      <c r="C5" s="251" t="s">
        <v>66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/>
      <c r="R5" s="251" t="s">
        <v>55</v>
      </c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3"/>
      <c r="AG5" s="114"/>
      <c r="AH5" s="115"/>
      <c r="AI5" s="115"/>
      <c r="AJ5" s="2"/>
      <c r="AK5" s="2" t="s">
        <v>20</v>
      </c>
      <c r="AL5" s="1"/>
      <c r="AM5" s="1"/>
      <c r="AN5" s="124"/>
      <c r="AO5" s="124"/>
    </row>
    <row r="6" spans="1:41" ht="15" customHeight="1" thickBot="1">
      <c r="A6" s="85" t="s">
        <v>23</v>
      </c>
      <c r="B6" s="190" t="s">
        <v>71</v>
      </c>
      <c r="C6" s="17" t="s">
        <v>31</v>
      </c>
      <c r="D6" s="18" t="s">
        <v>32</v>
      </c>
      <c r="E6" s="18" t="s">
        <v>33</v>
      </c>
      <c r="F6" s="18" t="s">
        <v>37</v>
      </c>
      <c r="G6" s="18">
        <v>10</v>
      </c>
      <c r="H6" s="18">
        <v>9</v>
      </c>
      <c r="I6" s="18">
        <v>8</v>
      </c>
      <c r="J6" s="18">
        <v>7</v>
      </c>
      <c r="K6" s="18">
        <v>6</v>
      </c>
      <c r="L6" s="18">
        <v>5</v>
      </c>
      <c r="M6" s="18">
        <v>4</v>
      </c>
      <c r="N6" s="18">
        <v>3</v>
      </c>
      <c r="O6" s="18">
        <v>2</v>
      </c>
      <c r="P6" s="18">
        <v>1</v>
      </c>
      <c r="Q6" s="25">
        <v>0</v>
      </c>
      <c r="R6" s="17" t="s">
        <v>31</v>
      </c>
      <c r="S6" s="18" t="s">
        <v>32</v>
      </c>
      <c r="T6" s="18" t="s">
        <v>33</v>
      </c>
      <c r="U6" s="18" t="s">
        <v>37</v>
      </c>
      <c r="V6" s="18">
        <v>10</v>
      </c>
      <c r="W6" s="18">
        <v>9</v>
      </c>
      <c r="X6" s="18">
        <v>8</v>
      </c>
      <c r="Y6" s="18">
        <v>7</v>
      </c>
      <c r="Z6" s="18">
        <v>6</v>
      </c>
      <c r="AA6" s="18">
        <v>5</v>
      </c>
      <c r="AB6" s="18">
        <v>4</v>
      </c>
      <c r="AC6" s="18">
        <v>3</v>
      </c>
      <c r="AD6" s="18">
        <v>2</v>
      </c>
      <c r="AE6" s="18">
        <v>1</v>
      </c>
      <c r="AF6" s="25">
        <v>0</v>
      </c>
      <c r="AG6" s="18" t="s">
        <v>21</v>
      </c>
      <c r="AH6" s="8" t="s">
        <v>1</v>
      </c>
      <c r="AI6" s="9" t="s">
        <v>38</v>
      </c>
      <c r="AJ6" s="35"/>
      <c r="AK6" s="14" t="s">
        <v>18</v>
      </c>
      <c r="AL6" s="80">
        <v>10</v>
      </c>
      <c r="AM6" s="1"/>
      <c r="AN6" s="124"/>
      <c r="AO6" s="124"/>
    </row>
    <row r="7" spans="1:41" ht="15" customHeight="1">
      <c r="A7" s="111" t="str">
        <f>DRUŽSTVA!B20</f>
        <v>Král jiří</v>
      </c>
      <c r="B7" s="186" t="s">
        <v>70</v>
      </c>
      <c r="C7" s="19"/>
      <c r="D7" s="19"/>
      <c r="E7" s="19"/>
      <c r="F7" s="19"/>
      <c r="G7" s="19">
        <v>1</v>
      </c>
      <c r="H7" s="19">
        <v>4</v>
      </c>
      <c r="I7" s="19">
        <v>3</v>
      </c>
      <c r="J7" s="19">
        <v>2</v>
      </c>
      <c r="K7" s="19"/>
      <c r="L7" s="19"/>
      <c r="M7" s="19"/>
      <c r="N7" s="19"/>
      <c r="O7" s="19"/>
      <c r="P7" s="19"/>
      <c r="Q7" s="19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9">
        <f>C7*$AO$14+D7*$AO$15+E7*$AO$16+F7*$AO$17+G7*10+H7*9+I7*8+J7*7+K7*6+L7*5+M7*4+N7*3+O7*2+P7+R7*$AO$14+S7*$AO$15+T7*$AO$16+U7*$AO$17+V7*10+W7*9+X7*8+Y7*7+Z7*6+AA7*5+AB7*4+AC7*3+AD7*2+AE7</f>
        <v>84</v>
      </c>
      <c r="AH7" s="117"/>
      <c r="AI7" s="125">
        <f>IF(AG7-AH7&lt;0,0,AG7-AH7)</f>
        <v>84</v>
      </c>
      <c r="AJ7" s="119"/>
      <c r="AK7" s="14">
        <f>SUM(C7:Q7)+SUM(R7:AF7)</f>
        <v>10</v>
      </c>
      <c r="AL7" s="1"/>
      <c r="AM7" s="1"/>
      <c r="AN7" s="116"/>
      <c r="AO7" s="116"/>
    </row>
    <row r="8" spans="1:41" ht="15" customHeight="1">
      <c r="A8" s="169" t="str">
        <f>DRUŽSTVA!B21</f>
        <v>Král Petr</v>
      </c>
      <c r="B8" s="187">
        <v>1</v>
      </c>
      <c r="C8" s="62"/>
      <c r="D8" s="62"/>
      <c r="E8" s="62"/>
      <c r="F8" s="62"/>
      <c r="G8" s="62">
        <v>2</v>
      </c>
      <c r="H8" s="62">
        <v>6</v>
      </c>
      <c r="I8" s="62">
        <v>2</v>
      </c>
      <c r="J8" s="62"/>
      <c r="K8" s="62"/>
      <c r="L8" s="62"/>
      <c r="M8" s="62"/>
      <c r="N8" s="62"/>
      <c r="O8" s="62"/>
      <c r="P8" s="62"/>
      <c r="Q8" s="6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62">
        <f aca="true" t="shared" si="0" ref="AG8:AG63">C8*$AO$14+D8*$AO$15+E8*$AO$16+F8*$AO$17+G8*10+H8*9+I8*8+J8*7+K8*6+L8*5+M8*4+N8*3+O8*2+P8+R8*$AO$14+S8*$AO$15+T8*$AO$16+U8*$AO$17+V8*10+W8*9+X8*8+Y8*7+Z8*6+AA8*5+AB8*4+AC8*3+AD8*2+AE8</f>
        <v>90</v>
      </c>
      <c r="AH8" s="117"/>
      <c r="AI8" s="126">
        <f aca="true" t="shared" si="1" ref="AI8:AI63">IF(AG8-AH8&lt;0,0,AG8-AH8)</f>
        <v>90</v>
      </c>
      <c r="AJ8" s="119"/>
      <c r="AK8" s="14">
        <f aca="true" t="shared" si="2" ref="AK8:AK63">SUM(C8:Q8)+SUM(R8:AF8)</f>
        <v>10</v>
      </c>
      <c r="AL8" s="1"/>
      <c r="AM8" s="1"/>
      <c r="AN8" s="116"/>
      <c r="AO8" s="116"/>
    </row>
    <row r="9" spans="1:41" ht="15" customHeight="1">
      <c r="A9" s="169" t="str">
        <f>DRUŽSTVA!B22</f>
        <v>Hejlíček David</v>
      </c>
      <c r="B9" s="188">
        <v>1</v>
      </c>
      <c r="C9" s="10"/>
      <c r="D9" s="10"/>
      <c r="E9" s="10"/>
      <c r="F9" s="10"/>
      <c r="G9" s="10"/>
      <c r="H9" s="10">
        <v>4</v>
      </c>
      <c r="I9" s="10">
        <v>2</v>
      </c>
      <c r="J9" s="10">
        <v>2</v>
      </c>
      <c r="K9" s="10">
        <v>1</v>
      </c>
      <c r="L9" s="10"/>
      <c r="M9" s="10"/>
      <c r="N9" s="10"/>
      <c r="O9" s="10"/>
      <c r="P9" s="10"/>
      <c r="Q9" s="10">
        <v>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f t="shared" si="0"/>
        <v>72</v>
      </c>
      <c r="AH9" s="15"/>
      <c r="AI9" s="127">
        <f t="shared" si="1"/>
        <v>72</v>
      </c>
      <c r="AJ9" s="119"/>
      <c r="AK9" s="14">
        <f t="shared" si="2"/>
        <v>10</v>
      </c>
      <c r="AL9" s="1"/>
      <c r="AM9" s="1"/>
      <c r="AN9" s="116"/>
      <c r="AO9" s="128"/>
    </row>
    <row r="10" spans="1:41" ht="15" customHeight="1">
      <c r="A10" s="169" t="str">
        <f>DRUŽSTVA!B56</f>
        <v>Pokovba Petr st.</v>
      </c>
      <c r="B10" s="188">
        <v>2</v>
      </c>
      <c r="C10" s="10"/>
      <c r="D10" s="10"/>
      <c r="E10" s="10"/>
      <c r="F10" s="12"/>
      <c r="G10" s="12">
        <v>1</v>
      </c>
      <c r="H10" s="12">
        <v>1</v>
      </c>
      <c r="I10" s="12">
        <v>4</v>
      </c>
      <c r="J10" s="12">
        <v>2</v>
      </c>
      <c r="K10" s="12">
        <v>1</v>
      </c>
      <c r="L10" s="12"/>
      <c r="M10" s="12"/>
      <c r="N10" s="12"/>
      <c r="O10" s="12"/>
      <c r="P10" s="12"/>
      <c r="Q10" s="12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">
        <f t="shared" si="0"/>
        <v>71</v>
      </c>
      <c r="AH10" s="15"/>
      <c r="AI10" s="127">
        <f t="shared" si="1"/>
        <v>71</v>
      </c>
      <c r="AJ10" s="119"/>
      <c r="AK10" s="14">
        <f t="shared" si="2"/>
        <v>10</v>
      </c>
      <c r="AL10" s="1"/>
      <c r="AM10" s="1"/>
      <c r="AN10" s="116"/>
      <c r="AO10" s="128"/>
    </row>
    <row r="11" spans="1:40" ht="15" customHeight="1">
      <c r="A11" s="169" t="str">
        <f>DRUŽSTVA!B57</f>
        <v>Pokovba Petr ml.</v>
      </c>
      <c r="B11" s="188">
        <v>2</v>
      </c>
      <c r="C11" s="10"/>
      <c r="D11" s="10"/>
      <c r="E11" s="10"/>
      <c r="F11" s="12"/>
      <c r="G11" s="12">
        <v>3</v>
      </c>
      <c r="H11" s="12">
        <v>2</v>
      </c>
      <c r="I11" s="12">
        <v>2</v>
      </c>
      <c r="J11" s="12">
        <v>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0">
        <f t="shared" si="0"/>
        <v>85</v>
      </c>
      <c r="AH11" s="15"/>
      <c r="AI11" s="127">
        <f t="shared" si="1"/>
        <v>85</v>
      </c>
      <c r="AJ11" s="119"/>
      <c r="AK11" s="14">
        <f t="shared" si="2"/>
        <v>10</v>
      </c>
      <c r="AL11" s="1"/>
      <c r="AM11" s="1"/>
      <c r="AN11" s="1"/>
    </row>
    <row r="12" spans="1:40" ht="15" customHeight="1">
      <c r="A12" s="169" t="str">
        <f>DRUŽSTVA!B58</f>
        <v>Bicek Arnošt</v>
      </c>
      <c r="B12" s="188">
        <v>2</v>
      </c>
      <c r="C12" s="12"/>
      <c r="D12" s="12"/>
      <c r="E12" s="12"/>
      <c r="F12" s="12"/>
      <c r="G12" s="12"/>
      <c r="H12" s="12">
        <v>1</v>
      </c>
      <c r="I12" s="12">
        <v>3</v>
      </c>
      <c r="J12" s="12"/>
      <c r="K12" s="12">
        <v>3</v>
      </c>
      <c r="L12" s="12"/>
      <c r="M12" s="12"/>
      <c r="N12" s="12"/>
      <c r="O12" s="12"/>
      <c r="P12" s="12"/>
      <c r="Q12" s="12">
        <v>3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0">
        <f t="shared" si="0"/>
        <v>51</v>
      </c>
      <c r="AH12" s="15"/>
      <c r="AI12" s="127">
        <f t="shared" si="1"/>
        <v>51</v>
      </c>
      <c r="AJ12" s="119"/>
      <c r="AK12" s="14">
        <f t="shared" si="2"/>
        <v>10</v>
      </c>
      <c r="AL12" s="1"/>
      <c r="AM12" s="1"/>
      <c r="AN12" s="1"/>
    </row>
    <row r="13" spans="1:41" ht="15" customHeight="1">
      <c r="A13" s="169" t="str">
        <f>DRUŽSTVA!B17</f>
        <v>Žemlička Ladislav</v>
      </c>
      <c r="B13" s="188">
        <v>3</v>
      </c>
      <c r="C13" s="10"/>
      <c r="D13" s="10"/>
      <c r="E13" s="10"/>
      <c r="F13" s="12"/>
      <c r="G13" s="12">
        <v>7</v>
      </c>
      <c r="H13" s="12"/>
      <c r="I13" s="12">
        <v>1</v>
      </c>
      <c r="J13" s="12">
        <v>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0">
        <f t="shared" si="0"/>
        <v>92</v>
      </c>
      <c r="AH13" s="15"/>
      <c r="AI13" s="127">
        <f t="shared" si="1"/>
        <v>92</v>
      </c>
      <c r="AJ13" s="119"/>
      <c r="AK13" s="14">
        <f t="shared" si="2"/>
        <v>10</v>
      </c>
      <c r="AL13" s="1"/>
      <c r="AM13" s="1"/>
      <c r="AN13" s="250" t="s">
        <v>45</v>
      </c>
      <c r="AO13" s="250"/>
    </row>
    <row r="14" spans="1:41" ht="15" customHeight="1">
      <c r="A14" s="169" t="str">
        <f>DRUŽSTVA!B18</f>
        <v>Jungwirth Jan</v>
      </c>
      <c r="B14" s="188">
        <v>3</v>
      </c>
      <c r="C14" s="10"/>
      <c r="D14" s="10"/>
      <c r="E14" s="10"/>
      <c r="F14" s="10"/>
      <c r="G14" s="10"/>
      <c r="H14" s="10">
        <v>2</v>
      </c>
      <c r="I14" s="10">
        <v>7</v>
      </c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f t="shared" si="0"/>
        <v>81</v>
      </c>
      <c r="AH14" s="15"/>
      <c r="AI14" s="127">
        <f t="shared" si="1"/>
        <v>81</v>
      </c>
      <c r="AJ14" s="119"/>
      <c r="AK14" s="14">
        <f t="shared" si="2"/>
        <v>10</v>
      </c>
      <c r="AL14" s="1"/>
      <c r="AM14" s="1"/>
      <c r="AN14" s="120" t="s">
        <v>31</v>
      </c>
      <c r="AO14" s="123">
        <v>12</v>
      </c>
    </row>
    <row r="15" spans="1:41" ht="15" customHeight="1">
      <c r="A15" s="169" t="str">
        <f>DRUŽSTVA!B19</f>
        <v>Konrád František</v>
      </c>
      <c r="B15" s="188">
        <v>3</v>
      </c>
      <c r="C15" s="10"/>
      <c r="D15" s="10"/>
      <c r="E15" s="10"/>
      <c r="F15" s="10"/>
      <c r="G15" s="10"/>
      <c r="H15" s="10">
        <v>4</v>
      </c>
      <c r="I15" s="10">
        <v>4</v>
      </c>
      <c r="J15" s="10">
        <v>2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f t="shared" si="0"/>
        <v>82</v>
      </c>
      <c r="AH15" s="15"/>
      <c r="AI15" s="127">
        <f t="shared" si="1"/>
        <v>82</v>
      </c>
      <c r="AJ15" s="119"/>
      <c r="AK15" s="14">
        <f t="shared" si="2"/>
        <v>10</v>
      </c>
      <c r="AL15" s="1"/>
      <c r="AM15" s="1"/>
      <c r="AN15" s="120" t="s">
        <v>32</v>
      </c>
      <c r="AO15" s="123">
        <v>10</v>
      </c>
    </row>
    <row r="16" spans="1:41" ht="15" customHeight="1">
      <c r="A16" s="169" t="str">
        <f>DRUŽSTVA!B14</f>
        <v>Rendl Josef</v>
      </c>
      <c r="B16" s="188">
        <v>4</v>
      </c>
      <c r="C16" s="10"/>
      <c r="D16" s="10"/>
      <c r="E16" s="10"/>
      <c r="F16" s="10"/>
      <c r="G16" s="10">
        <v>1</v>
      </c>
      <c r="H16" s="10"/>
      <c r="I16" s="10">
        <v>2</v>
      </c>
      <c r="J16" s="10">
        <v>3</v>
      </c>
      <c r="K16" s="10">
        <v>1</v>
      </c>
      <c r="L16" s="10"/>
      <c r="M16" s="10"/>
      <c r="N16" s="10"/>
      <c r="O16" s="10"/>
      <c r="P16" s="10"/>
      <c r="Q16" s="10">
        <v>3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 t="shared" si="0"/>
        <v>53</v>
      </c>
      <c r="AH16" s="15"/>
      <c r="AI16" s="127">
        <f t="shared" si="1"/>
        <v>53</v>
      </c>
      <c r="AJ16" s="119"/>
      <c r="AK16" s="14">
        <f t="shared" si="2"/>
        <v>10</v>
      </c>
      <c r="AL16" s="1"/>
      <c r="AM16" s="1"/>
      <c r="AN16" s="120" t="s">
        <v>33</v>
      </c>
      <c r="AO16" s="123">
        <v>8</v>
      </c>
    </row>
    <row r="17" spans="1:41" ht="15" customHeight="1">
      <c r="A17" s="169" t="str">
        <f>DRUŽSTVA!B15</f>
        <v>Rendl Pavel</v>
      </c>
      <c r="B17" s="188">
        <v>4</v>
      </c>
      <c r="C17" s="10"/>
      <c r="D17" s="10"/>
      <c r="E17" s="10"/>
      <c r="F17" s="10"/>
      <c r="G17" s="10">
        <v>1</v>
      </c>
      <c r="H17" s="10">
        <v>6</v>
      </c>
      <c r="I17" s="10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f t="shared" si="0"/>
        <v>88</v>
      </c>
      <c r="AH17" s="15"/>
      <c r="AI17" s="127">
        <f t="shared" si="1"/>
        <v>88</v>
      </c>
      <c r="AJ17" s="119"/>
      <c r="AK17" s="14">
        <f t="shared" si="2"/>
        <v>10</v>
      </c>
      <c r="AL17" s="1"/>
      <c r="AM17" s="1"/>
      <c r="AN17" s="120" t="s">
        <v>37</v>
      </c>
      <c r="AO17" s="123">
        <v>0</v>
      </c>
    </row>
    <row r="18" spans="1:40" ht="15" customHeight="1">
      <c r="A18" s="169" t="str">
        <f>DRUŽSTVA!B16</f>
        <v>Vítovec Miloslav</v>
      </c>
      <c r="B18" s="188">
        <v>4</v>
      </c>
      <c r="C18" s="10"/>
      <c r="D18" s="10"/>
      <c r="E18" s="10"/>
      <c r="F18" s="10"/>
      <c r="G18" s="10">
        <v>3</v>
      </c>
      <c r="H18" s="10">
        <v>5</v>
      </c>
      <c r="I18" s="10">
        <v>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f t="shared" si="0"/>
        <v>91</v>
      </c>
      <c r="AH18" s="15"/>
      <c r="AI18" s="127">
        <f t="shared" si="1"/>
        <v>91</v>
      </c>
      <c r="AJ18" s="119"/>
      <c r="AK18" s="14">
        <f t="shared" si="2"/>
        <v>10</v>
      </c>
      <c r="AL18" s="1"/>
      <c r="AM18" s="1"/>
      <c r="AN18" s="1"/>
    </row>
    <row r="19" spans="1:40" ht="15" customHeight="1">
      <c r="A19" s="169" t="str">
        <f>DRUŽSTVA!B35</f>
        <v>Baránek Pavel</v>
      </c>
      <c r="B19" s="188">
        <v>5</v>
      </c>
      <c r="C19" s="10"/>
      <c r="D19" s="10"/>
      <c r="E19" s="10"/>
      <c r="F19" s="12"/>
      <c r="G19" s="12"/>
      <c r="H19" s="12">
        <v>6</v>
      </c>
      <c r="I19" s="12">
        <v>3</v>
      </c>
      <c r="J19" s="12"/>
      <c r="K19" s="12">
        <v>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0">
        <f t="shared" si="0"/>
        <v>84</v>
      </c>
      <c r="AH19" s="15"/>
      <c r="AI19" s="127">
        <f t="shared" si="1"/>
        <v>84</v>
      </c>
      <c r="AJ19" s="119"/>
      <c r="AK19" s="14">
        <f t="shared" si="2"/>
        <v>10</v>
      </c>
      <c r="AL19" s="1"/>
      <c r="AM19" s="1"/>
      <c r="AN19" s="1"/>
    </row>
    <row r="20" spans="1:40" ht="15" customHeight="1">
      <c r="A20" s="169" t="str">
        <f>DRUŽSTVA!B36</f>
        <v>Vaněk Josef</v>
      </c>
      <c r="B20" s="188">
        <v>5</v>
      </c>
      <c r="C20" s="10"/>
      <c r="D20" s="10"/>
      <c r="E20" s="10"/>
      <c r="F20" s="12"/>
      <c r="G20" s="12">
        <v>2</v>
      </c>
      <c r="H20" s="12">
        <v>7</v>
      </c>
      <c r="I20" s="12">
        <v>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0">
        <f t="shared" si="0"/>
        <v>91</v>
      </c>
      <c r="AH20" s="15"/>
      <c r="AI20" s="127">
        <f t="shared" si="1"/>
        <v>91</v>
      </c>
      <c r="AJ20" s="119"/>
      <c r="AK20" s="14">
        <f t="shared" si="2"/>
        <v>10</v>
      </c>
      <c r="AL20" s="1"/>
      <c r="AM20" s="1"/>
      <c r="AN20" s="1"/>
    </row>
    <row r="21" spans="1:40" ht="15" customHeight="1">
      <c r="A21" s="169" t="str">
        <f>DRUŽSTVA!B37</f>
        <v>Maňour František</v>
      </c>
      <c r="B21" s="188">
        <v>5</v>
      </c>
      <c r="C21" s="10"/>
      <c r="D21" s="10"/>
      <c r="E21" s="10"/>
      <c r="F21" s="12"/>
      <c r="G21" s="12"/>
      <c r="H21" s="12">
        <v>6</v>
      </c>
      <c r="I21" s="12">
        <v>3</v>
      </c>
      <c r="J21" s="12">
        <v>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0">
        <f t="shared" si="0"/>
        <v>85</v>
      </c>
      <c r="AH21" s="15"/>
      <c r="AI21" s="127">
        <f t="shared" si="1"/>
        <v>85</v>
      </c>
      <c r="AJ21" s="119"/>
      <c r="AK21" s="14">
        <f t="shared" si="2"/>
        <v>10</v>
      </c>
      <c r="AL21" s="1"/>
      <c r="AM21" s="1"/>
      <c r="AN21" s="1"/>
    </row>
    <row r="22" spans="1:40" ht="15" customHeight="1">
      <c r="A22" s="169" t="str">
        <f>DRUŽSTVA!B29</f>
        <v>Brejžek Vojtěch</v>
      </c>
      <c r="B22" s="188">
        <v>6</v>
      </c>
      <c r="C22" s="10"/>
      <c r="D22" s="10"/>
      <c r="E22" s="10"/>
      <c r="F22" s="12"/>
      <c r="G22" s="12"/>
      <c r="H22" s="12"/>
      <c r="I22" s="12">
        <v>2</v>
      </c>
      <c r="J22" s="12">
        <v>1</v>
      </c>
      <c r="K22" s="12">
        <v>2</v>
      </c>
      <c r="L22" s="12">
        <v>1</v>
      </c>
      <c r="M22" s="12"/>
      <c r="N22" s="12"/>
      <c r="O22" s="12"/>
      <c r="P22" s="12"/>
      <c r="Q22" s="12">
        <v>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0">
        <f t="shared" si="0"/>
        <v>40</v>
      </c>
      <c r="AH22" s="15"/>
      <c r="AI22" s="127">
        <f t="shared" si="1"/>
        <v>40</v>
      </c>
      <c r="AJ22" s="119"/>
      <c r="AK22" s="14">
        <f t="shared" si="2"/>
        <v>10</v>
      </c>
      <c r="AL22" s="1"/>
      <c r="AM22" s="1"/>
      <c r="AN22" s="1"/>
    </row>
    <row r="23" spans="1:40" ht="15" customHeight="1">
      <c r="A23" s="169" t="str">
        <f>DRUŽSTVA!B30</f>
        <v>Švihálek jiří</v>
      </c>
      <c r="B23" s="188">
        <v>6</v>
      </c>
      <c r="C23" s="10"/>
      <c r="D23" s="10"/>
      <c r="E23" s="10"/>
      <c r="F23" s="12"/>
      <c r="G23" s="12">
        <v>2</v>
      </c>
      <c r="H23" s="12">
        <v>1</v>
      </c>
      <c r="I23" s="12">
        <v>5</v>
      </c>
      <c r="J23" s="12">
        <v>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0">
        <f t="shared" si="0"/>
        <v>83</v>
      </c>
      <c r="AH23" s="15"/>
      <c r="AI23" s="127">
        <f t="shared" si="1"/>
        <v>83</v>
      </c>
      <c r="AJ23" s="119"/>
      <c r="AK23" s="14">
        <f t="shared" si="2"/>
        <v>10</v>
      </c>
      <c r="AL23" s="1"/>
      <c r="AM23" s="1"/>
      <c r="AN23" s="1"/>
    </row>
    <row r="24" spans="1:40" ht="15" customHeight="1">
      <c r="A24" s="169" t="str">
        <f>DRUŽSTVA!B31</f>
        <v>Vejslík Vladimír</v>
      </c>
      <c r="B24" s="188">
        <v>6</v>
      </c>
      <c r="C24" s="10"/>
      <c r="D24" s="10"/>
      <c r="E24" s="10"/>
      <c r="F24" s="12"/>
      <c r="G24" s="12"/>
      <c r="H24" s="12">
        <v>5</v>
      </c>
      <c r="I24" s="12">
        <v>4</v>
      </c>
      <c r="J24" s="12">
        <v>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0">
        <f t="shared" si="0"/>
        <v>84</v>
      </c>
      <c r="AH24" s="15"/>
      <c r="AI24" s="127">
        <f t="shared" si="1"/>
        <v>84</v>
      </c>
      <c r="AJ24" s="119"/>
      <c r="AK24" s="14">
        <f t="shared" si="2"/>
        <v>10</v>
      </c>
      <c r="AL24" s="1"/>
      <c r="AM24" s="1"/>
      <c r="AN24" s="1"/>
    </row>
    <row r="25" spans="1:40" ht="15" customHeight="1">
      <c r="A25" s="169" t="str">
        <f>DRUŽSTVA!B23</f>
        <v>Gažák Karel</v>
      </c>
      <c r="B25" s="188">
        <v>7</v>
      </c>
      <c r="C25" s="10"/>
      <c r="D25" s="10"/>
      <c r="E25" s="10"/>
      <c r="F25" s="12"/>
      <c r="G25" s="12">
        <v>4</v>
      </c>
      <c r="H25" s="12">
        <v>5</v>
      </c>
      <c r="I25" s="12">
        <v>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0">
        <f t="shared" si="0"/>
        <v>93</v>
      </c>
      <c r="AH25" s="15"/>
      <c r="AI25" s="127">
        <f t="shared" si="1"/>
        <v>93</v>
      </c>
      <c r="AJ25" s="119"/>
      <c r="AK25" s="14">
        <f t="shared" si="2"/>
        <v>10</v>
      </c>
      <c r="AL25" s="1"/>
      <c r="AM25" s="1"/>
      <c r="AN25" s="1"/>
    </row>
    <row r="26" spans="1:40" ht="15" customHeight="1">
      <c r="A26" s="169" t="str">
        <f>DRUŽSTVA!B24</f>
        <v>Jirouch Stanislav</v>
      </c>
      <c r="B26" s="188">
        <v>7</v>
      </c>
      <c r="C26" s="10"/>
      <c r="D26" s="10"/>
      <c r="E26" s="10"/>
      <c r="F26" s="12"/>
      <c r="G26" s="12"/>
      <c r="H26" s="12">
        <v>3</v>
      </c>
      <c r="I26" s="12">
        <v>5</v>
      </c>
      <c r="J26" s="12">
        <v>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0">
        <f t="shared" si="0"/>
        <v>81</v>
      </c>
      <c r="AH26" s="15"/>
      <c r="AI26" s="127">
        <f t="shared" si="1"/>
        <v>81</v>
      </c>
      <c r="AJ26" s="119"/>
      <c r="AK26" s="14">
        <f t="shared" si="2"/>
        <v>10</v>
      </c>
      <c r="AL26" s="1"/>
      <c r="AM26" s="1"/>
      <c r="AN26" s="1"/>
    </row>
    <row r="27" spans="1:40" ht="15" customHeight="1">
      <c r="A27" s="169" t="str">
        <f>DRUŽSTVA!B25</f>
        <v>Fiala Miroslav</v>
      </c>
      <c r="B27" s="188">
        <v>7</v>
      </c>
      <c r="C27" s="10"/>
      <c r="D27" s="10"/>
      <c r="E27" s="10"/>
      <c r="F27" s="12"/>
      <c r="G27" s="12">
        <v>4</v>
      </c>
      <c r="H27" s="12">
        <v>4</v>
      </c>
      <c r="I27" s="12">
        <v>1</v>
      </c>
      <c r="J27" s="12">
        <v>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0">
        <f t="shared" si="0"/>
        <v>91</v>
      </c>
      <c r="AH27" s="15"/>
      <c r="AI27" s="127">
        <f t="shared" si="1"/>
        <v>91</v>
      </c>
      <c r="AJ27" s="119"/>
      <c r="AK27" s="14">
        <f t="shared" si="2"/>
        <v>10</v>
      </c>
      <c r="AL27" s="1"/>
      <c r="AM27" s="1"/>
      <c r="AN27" s="1"/>
    </row>
    <row r="28" spans="1:40" ht="15" customHeight="1">
      <c r="A28" s="169" t="str">
        <f>DRUŽSTVA!B65</f>
        <v>Čekal Josef</v>
      </c>
      <c r="B28" s="188">
        <v>8</v>
      </c>
      <c r="C28" s="10"/>
      <c r="D28" s="10"/>
      <c r="E28" s="10"/>
      <c r="F28" s="12"/>
      <c r="G28" s="12">
        <v>2</v>
      </c>
      <c r="H28" s="12">
        <v>4</v>
      </c>
      <c r="I28" s="12">
        <v>3</v>
      </c>
      <c r="J28" s="12">
        <v>1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0">
        <f t="shared" si="0"/>
        <v>87</v>
      </c>
      <c r="AH28" s="15"/>
      <c r="AI28" s="127">
        <f t="shared" si="1"/>
        <v>87</v>
      </c>
      <c r="AJ28" s="119"/>
      <c r="AK28" s="14">
        <f t="shared" si="2"/>
        <v>10</v>
      </c>
      <c r="AL28" s="1"/>
      <c r="AM28" s="1"/>
      <c r="AN28" s="1"/>
    </row>
    <row r="29" spans="1:40" ht="15" customHeight="1">
      <c r="A29" s="169" t="str">
        <f>DRUŽSTVA!B66</f>
        <v>Matějka Milan</v>
      </c>
      <c r="B29" s="188">
        <v>8</v>
      </c>
      <c r="C29" s="10"/>
      <c r="D29" s="10"/>
      <c r="E29" s="10"/>
      <c r="F29" s="12"/>
      <c r="G29" s="12"/>
      <c r="H29" s="12">
        <v>2</v>
      </c>
      <c r="I29" s="12">
        <v>4</v>
      </c>
      <c r="J29" s="12"/>
      <c r="K29" s="12">
        <v>2</v>
      </c>
      <c r="L29" s="12">
        <v>1</v>
      </c>
      <c r="M29" s="12"/>
      <c r="N29" s="12"/>
      <c r="O29" s="12"/>
      <c r="P29" s="12"/>
      <c r="Q29" s="12">
        <v>1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0">
        <f t="shared" si="0"/>
        <v>67</v>
      </c>
      <c r="AH29" s="15"/>
      <c r="AI29" s="127">
        <f t="shared" si="1"/>
        <v>67</v>
      </c>
      <c r="AJ29" s="119"/>
      <c r="AK29" s="14">
        <f t="shared" si="2"/>
        <v>10</v>
      </c>
      <c r="AL29" s="1"/>
      <c r="AM29" s="1"/>
      <c r="AN29" s="1"/>
    </row>
    <row r="30" spans="1:40" ht="15" customHeight="1">
      <c r="A30" s="169" t="str">
        <f>DRUŽSTVA!B67</f>
        <v>Novotný Jaroslav</v>
      </c>
      <c r="B30" s="188">
        <v>8</v>
      </c>
      <c r="C30" s="10"/>
      <c r="D30" s="10"/>
      <c r="E30" s="10"/>
      <c r="F30" s="12"/>
      <c r="G30" s="12"/>
      <c r="H30" s="12">
        <v>1</v>
      </c>
      <c r="I30" s="12">
        <v>1</v>
      </c>
      <c r="J30" s="12">
        <v>1</v>
      </c>
      <c r="K30" s="12">
        <v>1</v>
      </c>
      <c r="L30" s="12"/>
      <c r="M30" s="12"/>
      <c r="N30" s="12"/>
      <c r="O30" s="12"/>
      <c r="P30" s="12"/>
      <c r="Q30" s="12">
        <v>6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0">
        <f t="shared" si="0"/>
        <v>30</v>
      </c>
      <c r="AH30" s="15"/>
      <c r="AI30" s="127">
        <f t="shared" si="1"/>
        <v>30</v>
      </c>
      <c r="AJ30" s="119"/>
      <c r="AK30" s="14">
        <f t="shared" si="2"/>
        <v>10</v>
      </c>
      <c r="AL30" s="1"/>
      <c r="AM30" s="1"/>
      <c r="AN30" s="1"/>
    </row>
    <row r="31" spans="1:40" ht="15" customHeight="1">
      <c r="A31" s="169" t="str">
        <f>DRUŽSTVA!B32</f>
        <v>Mesároš Štefan</v>
      </c>
      <c r="B31" s="188">
        <v>9</v>
      </c>
      <c r="C31" s="10"/>
      <c r="D31" s="10"/>
      <c r="E31" s="10"/>
      <c r="F31" s="12"/>
      <c r="G31" s="12">
        <v>4</v>
      </c>
      <c r="H31" s="12">
        <v>5</v>
      </c>
      <c r="I31" s="12"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0">
        <f t="shared" si="0"/>
        <v>93</v>
      </c>
      <c r="AH31" s="15"/>
      <c r="AI31" s="127">
        <f t="shared" si="1"/>
        <v>93</v>
      </c>
      <c r="AJ31" s="119"/>
      <c r="AK31" s="14">
        <f t="shared" si="2"/>
        <v>10</v>
      </c>
      <c r="AL31" s="1"/>
      <c r="AM31" s="1"/>
      <c r="AN31" s="1"/>
    </row>
    <row r="32" spans="1:40" ht="15" customHeight="1">
      <c r="A32" s="169" t="str">
        <f>DRUŽSTVA!B33</f>
        <v>Wrzecionko Albert</v>
      </c>
      <c r="B32" s="188">
        <v>9</v>
      </c>
      <c r="C32" s="10"/>
      <c r="D32" s="10"/>
      <c r="E32" s="10"/>
      <c r="F32" s="12"/>
      <c r="G32" s="12">
        <v>1</v>
      </c>
      <c r="H32" s="12">
        <v>4</v>
      </c>
      <c r="I32" s="12">
        <v>3</v>
      </c>
      <c r="J32" s="12">
        <v>2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0">
        <f t="shared" si="0"/>
        <v>84</v>
      </c>
      <c r="AH32" s="15"/>
      <c r="AI32" s="127">
        <f t="shared" si="1"/>
        <v>84</v>
      </c>
      <c r="AJ32" s="119"/>
      <c r="AK32" s="14">
        <f t="shared" si="2"/>
        <v>10</v>
      </c>
      <c r="AL32" s="1"/>
      <c r="AM32" s="1"/>
      <c r="AN32" s="1"/>
    </row>
    <row r="33" spans="1:40" ht="15" customHeight="1">
      <c r="A33" s="169" t="str">
        <f>DRUŽSTVA!B34</f>
        <v>Landkammer Václav</v>
      </c>
      <c r="B33" s="188">
        <v>9</v>
      </c>
      <c r="C33" s="10"/>
      <c r="D33" s="10"/>
      <c r="E33" s="10"/>
      <c r="F33" s="12"/>
      <c r="G33" s="12">
        <v>2</v>
      </c>
      <c r="H33" s="12">
        <v>1</v>
      </c>
      <c r="I33" s="12">
        <v>4</v>
      </c>
      <c r="J33" s="12">
        <v>1</v>
      </c>
      <c r="K33" s="12">
        <v>1</v>
      </c>
      <c r="L33" s="12"/>
      <c r="M33" s="12"/>
      <c r="N33" s="12"/>
      <c r="O33" s="12"/>
      <c r="P33" s="12"/>
      <c r="Q33" s="12">
        <v>1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0">
        <f t="shared" si="0"/>
        <v>74</v>
      </c>
      <c r="AH33" s="15"/>
      <c r="AI33" s="127">
        <f t="shared" si="1"/>
        <v>74</v>
      </c>
      <c r="AJ33" s="119"/>
      <c r="AK33" s="14">
        <f t="shared" si="2"/>
        <v>10</v>
      </c>
      <c r="AL33" s="1"/>
      <c r="AM33" s="1"/>
      <c r="AN33" s="1"/>
    </row>
    <row r="34" spans="1:40" ht="15" customHeight="1">
      <c r="A34" s="169" t="str">
        <f>DRUŽSTVA!B44</f>
        <v>Koch Miroslav</v>
      </c>
      <c r="B34" s="188">
        <v>10</v>
      </c>
      <c r="C34" s="10"/>
      <c r="D34" s="10"/>
      <c r="E34" s="10"/>
      <c r="F34" s="12"/>
      <c r="G34" s="12">
        <v>1</v>
      </c>
      <c r="H34" s="12">
        <v>7</v>
      </c>
      <c r="I34" s="12">
        <v>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0">
        <f t="shared" si="0"/>
        <v>89</v>
      </c>
      <c r="AH34" s="15"/>
      <c r="AI34" s="127">
        <f t="shared" si="1"/>
        <v>89</v>
      </c>
      <c r="AJ34" s="119"/>
      <c r="AK34" s="14">
        <f t="shared" si="2"/>
        <v>10</v>
      </c>
      <c r="AL34" s="1"/>
      <c r="AM34" s="1"/>
      <c r="AN34" s="1"/>
    </row>
    <row r="35" spans="1:40" ht="15" customHeight="1">
      <c r="A35" s="169" t="str">
        <f>DRUŽSTVA!B45</f>
        <v>Získal Karel</v>
      </c>
      <c r="B35" s="188">
        <v>10</v>
      </c>
      <c r="C35" s="10"/>
      <c r="D35" s="10"/>
      <c r="E35" s="10"/>
      <c r="F35" s="12"/>
      <c r="G35" s="12">
        <v>2</v>
      </c>
      <c r="H35" s="12">
        <v>4</v>
      </c>
      <c r="I35" s="12">
        <v>1</v>
      </c>
      <c r="J35" s="12">
        <v>1</v>
      </c>
      <c r="K35" s="12">
        <v>2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0">
        <f t="shared" si="0"/>
        <v>83</v>
      </c>
      <c r="AH35" s="15"/>
      <c r="AI35" s="127">
        <f t="shared" si="1"/>
        <v>83</v>
      </c>
      <c r="AJ35" s="119"/>
      <c r="AK35" s="14">
        <f t="shared" si="2"/>
        <v>10</v>
      </c>
      <c r="AL35" s="1"/>
      <c r="AM35" s="1"/>
      <c r="AN35" s="1"/>
    </row>
    <row r="36" spans="1:40" ht="15" customHeight="1">
      <c r="A36" s="169" t="str">
        <f>DRUŽSTVA!B46</f>
        <v>Herceg Bohumil</v>
      </c>
      <c r="B36" s="188">
        <v>10</v>
      </c>
      <c r="C36" s="10"/>
      <c r="D36" s="10"/>
      <c r="E36" s="10"/>
      <c r="F36" s="12"/>
      <c r="G36" s="12"/>
      <c r="H36" s="12"/>
      <c r="I36" s="12"/>
      <c r="J36" s="12">
        <v>2</v>
      </c>
      <c r="K36" s="12">
        <v>4</v>
      </c>
      <c r="L36" s="12"/>
      <c r="M36" s="12"/>
      <c r="N36" s="12"/>
      <c r="O36" s="12"/>
      <c r="P36" s="12"/>
      <c r="Q36" s="12">
        <v>4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0">
        <f t="shared" si="0"/>
        <v>38</v>
      </c>
      <c r="AH36" s="15"/>
      <c r="AI36" s="127">
        <f t="shared" si="1"/>
        <v>38</v>
      </c>
      <c r="AJ36" s="119"/>
      <c r="AK36" s="14">
        <f t="shared" si="2"/>
        <v>10</v>
      </c>
      <c r="AL36" s="1"/>
      <c r="AM36" s="1"/>
      <c r="AN36" s="1"/>
    </row>
    <row r="37" spans="1:40" ht="15" customHeight="1">
      <c r="A37" s="169" t="str">
        <f>DRUŽSTVA!B38</f>
        <v>Zeman Tomáš, nrtm.</v>
      </c>
      <c r="B37" s="188">
        <v>11</v>
      </c>
      <c r="C37" s="10"/>
      <c r="D37" s="10"/>
      <c r="E37" s="10"/>
      <c r="F37" s="12"/>
      <c r="G37" s="12"/>
      <c r="H37" s="12">
        <v>4</v>
      </c>
      <c r="I37" s="12">
        <v>5</v>
      </c>
      <c r="J37" s="12">
        <v>1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0">
        <f t="shared" si="0"/>
        <v>83</v>
      </c>
      <c r="AH37" s="15"/>
      <c r="AI37" s="127">
        <f t="shared" si="1"/>
        <v>83</v>
      </c>
      <c r="AJ37" s="119"/>
      <c r="AK37" s="14">
        <f t="shared" si="2"/>
        <v>10</v>
      </c>
      <c r="AL37" s="1"/>
      <c r="AM37" s="1"/>
      <c r="AN37" s="1"/>
    </row>
    <row r="38" spans="1:40" ht="15" customHeight="1">
      <c r="A38" s="169" t="str">
        <f>DRUŽSTVA!B39</f>
        <v>Autratová Kristýna, des.</v>
      </c>
      <c r="B38" s="188">
        <v>11</v>
      </c>
      <c r="C38" s="10"/>
      <c r="D38" s="10"/>
      <c r="E38" s="10"/>
      <c r="F38" s="12"/>
      <c r="G38" s="12">
        <v>3</v>
      </c>
      <c r="H38" s="12">
        <v>2</v>
      </c>
      <c r="I38" s="12">
        <v>2</v>
      </c>
      <c r="J38" s="12">
        <v>2</v>
      </c>
      <c r="K38" s="12">
        <v>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0">
        <f t="shared" si="0"/>
        <v>84</v>
      </c>
      <c r="AH38" s="15"/>
      <c r="AI38" s="127">
        <f t="shared" si="1"/>
        <v>84</v>
      </c>
      <c r="AJ38" s="119"/>
      <c r="AK38" s="14">
        <f t="shared" si="2"/>
        <v>10</v>
      </c>
      <c r="AL38" s="1"/>
      <c r="AM38" s="1"/>
      <c r="AN38" s="1"/>
    </row>
    <row r="39" spans="1:40" ht="15" customHeight="1">
      <c r="A39" s="169" t="str">
        <f>DRUŽSTVA!B40</f>
        <v>Morava Martin, čet.</v>
      </c>
      <c r="B39" s="188">
        <v>11</v>
      </c>
      <c r="C39" s="10"/>
      <c r="D39" s="10"/>
      <c r="E39" s="10"/>
      <c r="F39" s="12"/>
      <c r="G39" s="12">
        <v>3</v>
      </c>
      <c r="H39" s="12">
        <v>5</v>
      </c>
      <c r="I39" s="12">
        <v>1</v>
      </c>
      <c r="J39" s="12"/>
      <c r="K39" s="12"/>
      <c r="L39" s="12"/>
      <c r="M39" s="12"/>
      <c r="N39" s="12"/>
      <c r="O39" s="12"/>
      <c r="P39" s="12"/>
      <c r="Q39" s="12">
        <v>1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0">
        <f t="shared" si="0"/>
        <v>83</v>
      </c>
      <c r="AH39" s="15"/>
      <c r="AI39" s="127">
        <f t="shared" si="1"/>
        <v>83</v>
      </c>
      <c r="AJ39" s="119"/>
      <c r="AK39" s="14">
        <f t="shared" si="2"/>
        <v>10</v>
      </c>
      <c r="AL39" s="1"/>
      <c r="AM39" s="1"/>
      <c r="AN39" s="1"/>
    </row>
    <row r="40" spans="1:40" ht="15" customHeight="1">
      <c r="A40" s="169" t="str">
        <f>DRUŽSTVA!B59</f>
        <v>Friebergová Karolína</v>
      </c>
      <c r="B40" s="188">
        <v>12</v>
      </c>
      <c r="C40" s="10"/>
      <c r="D40" s="10"/>
      <c r="E40" s="10"/>
      <c r="F40" s="12"/>
      <c r="G40" s="12"/>
      <c r="H40" s="12">
        <v>2</v>
      </c>
      <c r="I40" s="12">
        <v>2</v>
      </c>
      <c r="J40" s="12">
        <v>3</v>
      </c>
      <c r="K40" s="12">
        <v>1</v>
      </c>
      <c r="L40" s="12">
        <v>1</v>
      </c>
      <c r="M40" s="12"/>
      <c r="N40" s="12"/>
      <c r="O40" s="12"/>
      <c r="P40" s="12"/>
      <c r="Q40" s="12">
        <v>1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0">
        <f t="shared" si="0"/>
        <v>66</v>
      </c>
      <c r="AH40" s="15"/>
      <c r="AI40" s="127">
        <f t="shared" si="1"/>
        <v>66</v>
      </c>
      <c r="AJ40" s="119"/>
      <c r="AK40" s="14">
        <f t="shared" si="2"/>
        <v>10</v>
      </c>
      <c r="AL40" s="1"/>
      <c r="AM40" s="1"/>
      <c r="AN40" s="1"/>
    </row>
    <row r="41" spans="1:40" ht="15" customHeight="1">
      <c r="A41" s="169" t="str">
        <f>DRUŽSTVA!B60</f>
        <v>Tomáš Richard</v>
      </c>
      <c r="B41" s="188">
        <v>12</v>
      </c>
      <c r="C41" s="10"/>
      <c r="D41" s="10"/>
      <c r="E41" s="10"/>
      <c r="F41" s="12"/>
      <c r="G41" s="12">
        <v>2</v>
      </c>
      <c r="H41" s="12">
        <v>2</v>
      </c>
      <c r="I41" s="12">
        <v>3</v>
      </c>
      <c r="J41" s="12">
        <v>3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0">
        <f t="shared" si="0"/>
        <v>83</v>
      </c>
      <c r="AH41" s="15"/>
      <c r="AI41" s="127">
        <f t="shared" si="1"/>
        <v>83</v>
      </c>
      <c r="AJ41" s="119"/>
      <c r="AK41" s="14">
        <f t="shared" si="2"/>
        <v>10</v>
      </c>
      <c r="AL41" s="1"/>
      <c r="AM41" s="1"/>
      <c r="AN41" s="1"/>
    </row>
    <row r="42" spans="1:40" ht="15" customHeight="1">
      <c r="A42" s="169" t="str">
        <f>DRUŽSTVA!B61</f>
        <v>Čížek Petr</v>
      </c>
      <c r="B42" s="188">
        <v>12</v>
      </c>
      <c r="C42" s="10"/>
      <c r="D42" s="10"/>
      <c r="E42" s="10"/>
      <c r="F42" s="12"/>
      <c r="G42" s="12">
        <v>1</v>
      </c>
      <c r="H42" s="12">
        <v>2</v>
      </c>
      <c r="I42" s="12">
        <v>1</v>
      </c>
      <c r="J42" s="12">
        <v>2</v>
      </c>
      <c r="K42" s="12"/>
      <c r="L42" s="12"/>
      <c r="M42" s="12"/>
      <c r="N42" s="12"/>
      <c r="O42" s="12"/>
      <c r="P42" s="12"/>
      <c r="Q42" s="12">
        <v>4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0">
        <f t="shared" si="0"/>
        <v>50</v>
      </c>
      <c r="AH42" s="15"/>
      <c r="AI42" s="127">
        <f t="shared" si="1"/>
        <v>50</v>
      </c>
      <c r="AJ42" s="119"/>
      <c r="AK42" s="14">
        <f t="shared" si="2"/>
        <v>10</v>
      </c>
      <c r="AL42" s="1"/>
      <c r="AM42" s="1"/>
      <c r="AN42" s="1"/>
    </row>
    <row r="43" spans="1:40" ht="15" customHeight="1">
      <c r="A43" s="169" t="str">
        <f>DRUŽSTVA!B62</f>
        <v>Nekula Matěj, des.</v>
      </c>
      <c r="B43" s="188">
        <v>13</v>
      </c>
      <c r="C43" s="10"/>
      <c r="D43" s="10"/>
      <c r="E43" s="10"/>
      <c r="F43" s="12"/>
      <c r="G43" s="12"/>
      <c r="H43" s="12">
        <v>1</v>
      </c>
      <c r="I43" s="12">
        <v>4</v>
      </c>
      <c r="J43" s="12">
        <v>4</v>
      </c>
      <c r="K43" s="12"/>
      <c r="L43" s="12">
        <v>1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0">
        <f t="shared" si="0"/>
        <v>74</v>
      </c>
      <c r="AH43" s="15"/>
      <c r="AI43" s="127">
        <f t="shared" si="1"/>
        <v>74</v>
      </c>
      <c r="AJ43" s="119"/>
      <c r="AK43" s="14">
        <f t="shared" si="2"/>
        <v>10</v>
      </c>
      <c r="AL43" s="1"/>
      <c r="AM43" s="1"/>
      <c r="AN43" s="1"/>
    </row>
    <row r="44" spans="1:40" ht="15" customHeight="1">
      <c r="A44" s="169" t="str">
        <f>DRUŽSTVA!B63</f>
        <v>Galuška Jakub</v>
      </c>
      <c r="B44" s="188">
        <v>13</v>
      </c>
      <c r="C44" s="10"/>
      <c r="D44" s="10"/>
      <c r="E44" s="10"/>
      <c r="F44" s="12"/>
      <c r="G44" s="12"/>
      <c r="H44" s="12">
        <v>4</v>
      </c>
      <c r="I44" s="12">
        <v>3</v>
      </c>
      <c r="J44" s="12">
        <v>3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0">
        <f t="shared" si="0"/>
        <v>81</v>
      </c>
      <c r="AH44" s="15"/>
      <c r="AI44" s="127">
        <f t="shared" si="1"/>
        <v>81</v>
      </c>
      <c r="AJ44" s="119"/>
      <c r="AK44" s="14">
        <f t="shared" si="2"/>
        <v>10</v>
      </c>
      <c r="AL44" s="1"/>
      <c r="AM44" s="1"/>
      <c r="AN44" s="1"/>
    </row>
    <row r="45" spans="1:40" ht="15" customHeight="1">
      <c r="A45" s="169" t="str">
        <f>DRUŽSTVA!B64</f>
        <v>Nejedlý Filip, svob.</v>
      </c>
      <c r="B45" s="188">
        <v>13</v>
      </c>
      <c r="C45" s="10"/>
      <c r="D45" s="10"/>
      <c r="E45" s="10"/>
      <c r="F45" s="12"/>
      <c r="G45" s="12"/>
      <c r="H45" s="12">
        <v>3</v>
      </c>
      <c r="I45" s="12">
        <v>5</v>
      </c>
      <c r="J45" s="12">
        <v>1</v>
      </c>
      <c r="K45" s="12"/>
      <c r="L45" s="12"/>
      <c r="M45" s="12"/>
      <c r="N45" s="12"/>
      <c r="O45" s="12"/>
      <c r="P45" s="12"/>
      <c r="Q45" s="12">
        <v>1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0">
        <f t="shared" si="0"/>
        <v>74</v>
      </c>
      <c r="AH45" s="15"/>
      <c r="AI45" s="127">
        <f t="shared" si="1"/>
        <v>74</v>
      </c>
      <c r="AJ45" s="119"/>
      <c r="AK45" s="14">
        <f t="shared" si="2"/>
        <v>10</v>
      </c>
      <c r="AL45" s="1"/>
      <c r="AM45" s="1"/>
      <c r="AN45" s="1"/>
    </row>
    <row r="46" spans="1:40" ht="15" customHeight="1">
      <c r="A46" s="169" t="str">
        <f>DRUŽSTVA!B41</f>
        <v>Kozlík Jan, rtn.</v>
      </c>
      <c r="B46" s="188">
        <v>14</v>
      </c>
      <c r="C46" s="10"/>
      <c r="D46" s="10"/>
      <c r="E46" s="10"/>
      <c r="F46" s="12"/>
      <c r="G46" s="12"/>
      <c r="H46" s="12">
        <v>1</v>
      </c>
      <c r="I46" s="12">
        <v>5</v>
      </c>
      <c r="J46" s="12">
        <v>2</v>
      </c>
      <c r="K46" s="12">
        <v>1</v>
      </c>
      <c r="L46" s="12">
        <v>1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0">
        <f t="shared" si="0"/>
        <v>74</v>
      </c>
      <c r="AH46" s="15"/>
      <c r="AI46" s="127">
        <f t="shared" si="1"/>
        <v>74</v>
      </c>
      <c r="AJ46" s="119"/>
      <c r="AK46" s="14">
        <f t="shared" si="2"/>
        <v>10</v>
      </c>
      <c r="AL46" s="1"/>
      <c r="AM46" s="1"/>
      <c r="AN46" s="1"/>
    </row>
    <row r="47" spans="1:40" ht="15" customHeight="1">
      <c r="A47" s="169" t="str">
        <f>DRUŽSTVA!B42</f>
        <v>Honzík Antonín, čet.</v>
      </c>
      <c r="B47" s="188">
        <v>14</v>
      </c>
      <c r="C47" s="10"/>
      <c r="D47" s="10"/>
      <c r="E47" s="10"/>
      <c r="F47" s="12"/>
      <c r="G47" s="12"/>
      <c r="H47" s="12">
        <v>5</v>
      </c>
      <c r="I47" s="12">
        <v>2</v>
      </c>
      <c r="J47" s="12">
        <v>1</v>
      </c>
      <c r="K47" s="12"/>
      <c r="L47" s="12"/>
      <c r="M47" s="12"/>
      <c r="N47" s="12"/>
      <c r="O47" s="12"/>
      <c r="P47" s="12"/>
      <c r="Q47" s="12">
        <v>2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0">
        <f t="shared" si="0"/>
        <v>68</v>
      </c>
      <c r="AH47" s="15"/>
      <c r="AI47" s="127">
        <f t="shared" si="1"/>
        <v>68</v>
      </c>
      <c r="AJ47" s="119"/>
      <c r="AK47" s="14">
        <f t="shared" si="2"/>
        <v>10</v>
      </c>
      <c r="AL47" s="1"/>
      <c r="AM47" s="1"/>
      <c r="AN47" s="1"/>
    </row>
    <row r="48" spans="1:40" ht="15" customHeight="1">
      <c r="A48" s="169" t="str">
        <f>DRUŽSTVA!B43</f>
        <v>Procházka Petr, des.</v>
      </c>
      <c r="B48" s="188">
        <v>14</v>
      </c>
      <c r="C48" s="10"/>
      <c r="D48" s="10"/>
      <c r="E48" s="10"/>
      <c r="F48" s="12"/>
      <c r="G48" s="12">
        <v>2</v>
      </c>
      <c r="H48" s="12">
        <v>4</v>
      </c>
      <c r="I48" s="12">
        <v>1</v>
      </c>
      <c r="J48" s="12">
        <v>2</v>
      </c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0">
        <f t="shared" si="0"/>
        <v>78</v>
      </c>
      <c r="AH48" s="15"/>
      <c r="AI48" s="127">
        <f t="shared" si="1"/>
        <v>78</v>
      </c>
      <c r="AJ48" s="119"/>
      <c r="AK48" s="14">
        <f t="shared" si="2"/>
        <v>10</v>
      </c>
      <c r="AL48" s="1"/>
      <c r="AM48" s="1"/>
      <c r="AN48" s="1"/>
    </row>
    <row r="49" spans="1:40" ht="15" customHeight="1">
      <c r="A49" s="169" t="str">
        <f>DRUŽSTVA!B68</f>
        <v>Kopecký Tomáš, rtm.</v>
      </c>
      <c r="B49" s="188">
        <v>15</v>
      </c>
      <c r="C49" s="10"/>
      <c r="D49" s="10"/>
      <c r="E49" s="10"/>
      <c r="F49" s="12"/>
      <c r="G49" s="12">
        <v>1</v>
      </c>
      <c r="H49" s="12">
        <v>2</v>
      </c>
      <c r="I49" s="12">
        <v>5</v>
      </c>
      <c r="J49" s="12">
        <v>2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0">
        <f t="shared" si="0"/>
        <v>82</v>
      </c>
      <c r="AH49" s="15"/>
      <c r="AI49" s="127">
        <f t="shared" si="1"/>
        <v>82</v>
      </c>
      <c r="AJ49" s="119"/>
      <c r="AK49" s="14">
        <f t="shared" si="2"/>
        <v>10</v>
      </c>
      <c r="AL49" s="1"/>
      <c r="AM49" s="1"/>
      <c r="AN49" s="1"/>
    </row>
    <row r="50" spans="1:40" ht="15" customHeight="1">
      <c r="A50" s="168">
        <f>DRUŽSTVA!B69</f>
        <v>0</v>
      </c>
      <c r="B50" s="189">
        <v>15</v>
      </c>
      <c r="C50" s="10"/>
      <c r="D50" s="10"/>
      <c r="E50" s="10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0">
        <f t="shared" si="0"/>
        <v>0</v>
      </c>
      <c r="AH50" s="15"/>
      <c r="AI50" s="127">
        <f t="shared" si="1"/>
        <v>0</v>
      </c>
      <c r="AJ50" s="119"/>
      <c r="AK50" s="14">
        <f t="shared" si="2"/>
        <v>0</v>
      </c>
      <c r="AL50" s="1"/>
      <c r="AM50" s="1"/>
      <c r="AN50" s="1"/>
    </row>
    <row r="51" spans="1:40" ht="15" customHeight="1">
      <c r="A51" s="168">
        <f>DRUŽSTVA!B70</f>
        <v>0</v>
      </c>
      <c r="B51" s="189">
        <v>15</v>
      </c>
      <c r="C51" s="10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0">
        <f t="shared" si="0"/>
        <v>0</v>
      </c>
      <c r="AH51" s="15"/>
      <c r="AI51" s="127">
        <f t="shared" si="1"/>
        <v>0</v>
      </c>
      <c r="AJ51" s="119"/>
      <c r="AK51" s="14">
        <f t="shared" si="2"/>
        <v>0</v>
      </c>
      <c r="AL51" s="1"/>
      <c r="AM51" s="1"/>
      <c r="AN51" s="1"/>
    </row>
    <row r="52" spans="1:40" ht="15" customHeight="1">
      <c r="A52" s="168" t="str">
        <f>DRUŽSTVA!B26</f>
        <v>Bastl Antonín, rtm.</v>
      </c>
      <c r="B52" s="189">
        <v>16</v>
      </c>
      <c r="C52" s="10"/>
      <c r="D52" s="10"/>
      <c r="E52" s="10"/>
      <c r="F52" s="12"/>
      <c r="G52" s="12">
        <v>3</v>
      </c>
      <c r="H52" s="12">
        <v>3</v>
      </c>
      <c r="I52" s="12">
        <v>1</v>
      </c>
      <c r="J52" s="12">
        <v>2</v>
      </c>
      <c r="K52" s="12"/>
      <c r="L52" s="12">
        <v>1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0">
        <f t="shared" si="0"/>
        <v>84</v>
      </c>
      <c r="AH52" s="15"/>
      <c r="AI52" s="127">
        <f t="shared" si="1"/>
        <v>84</v>
      </c>
      <c r="AJ52" s="119"/>
      <c r="AK52" s="14">
        <f t="shared" si="2"/>
        <v>10</v>
      </c>
      <c r="AL52" s="1"/>
      <c r="AM52" s="1"/>
      <c r="AN52" s="1"/>
    </row>
    <row r="53" spans="1:40" ht="15" customHeight="1">
      <c r="A53" s="168" t="str">
        <f>DRUŽSTVA!B27</f>
        <v>Jinšík Petr, rtn.</v>
      </c>
      <c r="B53" s="189">
        <v>16</v>
      </c>
      <c r="C53" s="10"/>
      <c r="D53" s="10"/>
      <c r="E53" s="10"/>
      <c r="F53" s="12"/>
      <c r="G53" s="12">
        <v>2</v>
      </c>
      <c r="H53" s="12">
        <v>4</v>
      </c>
      <c r="I53" s="12">
        <v>2</v>
      </c>
      <c r="J53" s="12">
        <v>2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0">
        <f t="shared" si="0"/>
        <v>86</v>
      </c>
      <c r="AH53" s="15"/>
      <c r="AI53" s="127">
        <f t="shared" si="1"/>
        <v>86</v>
      </c>
      <c r="AJ53" s="119"/>
      <c r="AK53" s="14">
        <f t="shared" si="2"/>
        <v>10</v>
      </c>
      <c r="AL53" s="1"/>
      <c r="AM53" s="1"/>
      <c r="AN53" s="1"/>
    </row>
    <row r="54" spans="1:40" ht="14.25">
      <c r="A54" s="168" t="str">
        <f>DRUŽSTVA!B28</f>
        <v>Alexa Zdeněk, rtm.</v>
      </c>
      <c r="B54" s="189">
        <v>16</v>
      </c>
      <c r="C54" s="10"/>
      <c r="D54" s="10"/>
      <c r="E54" s="10"/>
      <c r="F54" s="12"/>
      <c r="G54" s="12">
        <v>2</v>
      </c>
      <c r="H54" s="12">
        <v>2</v>
      </c>
      <c r="I54" s="12">
        <v>5</v>
      </c>
      <c r="J54" s="12">
        <v>1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0">
        <f t="shared" si="0"/>
        <v>85</v>
      </c>
      <c r="AH54" s="15"/>
      <c r="AI54" s="127">
        <f t="shared" si="1"/>
        <v>85</v>
      </c>
      <c r="AJ54" s="119"/>
      <c r="AK54" s="14">
        <f t="shared" si="2"/>
        <v>10</v>
      </c>
      <c r="AL54" s="1"/>
      <c r="AM54" s="1"/>
      <c r="AN54" s="1"/>
    </row>
    <row r="55" spans="1:40" ht="14.25">
      <c r="A55" s="168" t="str">
        <f>DRUŽSTVA!B47</f>
        <v>Bahník Václav, rtn.</v>
      </c>
      <c r="B55" s="189">
        <v>17</v>
      </c>
      <c r="C55" s="10"/>
      <c r="D55" s="10"/>
      <c r="E55" s="10"/>
      <c r="F55" s="12"/>
      <c r="G55" s="12">
        <v>1</v>
      </c>
      <c r="H55" s="12">
        <v>8</v>
      </c>
      <c r="I55" s="12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0">
        <f t="shared" si="0"/>
        <v>90</v>
      </c>
      <c r="AH55" s="15"/>
      <c r="AI55" s="127">
        <f t="shared" si="1"/>
        <v>90</v>
      </c>
      <c r="AJ55" s="119"/>
      <c r="AK55" s="14">
        <f t="shared" si="2"/>
        <v>10</v>
      </c>
      <c r="AL55" s="1"/>
      <c r="AM55" s="1"/>
      <c r="AN55" s="1"/>
    </row>
    <row r="56" spans="1:40" ht="14.25">
      <c r="A56" s="168" t="str">
        <f>DRUŽSTVA!B48</f>
        <v>Dohnal Tomáš, des.</v>
      </c>
      <c r="B56" s="189">
        <v>17</v>
      </c>
      <c r="C56" s="10"/>
      <c r="D56" s="10"/>
      <c r="E56" s="10"/>
      <c r="F56" s="12"/>
      <c r="G56" s="12"/>
      <c r="H56" s="12">
        <v>2</v>
      </c>
      <c r="I56" s="12">
        <v>3</v>
      </c>
      <c r="J56" s="12">
        <v>3</v>
      </c>
      <c r="K56" s="12">
        <v>1</v>
      </c>
      <c r="L56" s="12"/>
      <c r="M56" s="12"/>
      <c r="N56" s="12"/>
      <c r="O56" s="12"/>
      <c r="P56" s="12"/>
      <c r="Q56" s="12">
        <v>1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0">
        <f t="shared" si="0"/>
        <v>69</v>
      </c>
      <c r="AH56" s="15"/>
      <c r="AI56" s="127">
        <f t="shared" si="1"/>
        <v>69</v>
      </c>
      <c r="AJ56" s="119"/>
      <c r="AK56" s="14">
        <f t="shared" si="2"/>
        <v>10</v>
      </c>
      <c r="AL56" s="1"/>
      <c r="AM56" s="1"/>
      <c r="AN56" s="1"/>
    </row>
    <row r="57" spans="1:40" ht="14.25">
      <c r="A57" s="168" t="str">
        <f>DRUŽSTVA!B49</f>
        <v>Stanovský Ondřej, des.</v>
      </c>
      <c r="B57" s="189">
        <v>17</v>
      </c>
      <c r="C57" s="10"/>
      <c r="D57" s="10"/>
      <c r="E57" s="10"/>
      <c r="F57" s="12"/>
      <c r="G57" s="12">
        <v>2</v>
      </c>
      <c r="H57" s="12">
        <v>3</v>
      </c>
      <c r="I57" s="12">
        <v>1</v>
      </c>
      <c r="J57" s="12">
        <v>2</v>
      </c>
      <c r="K57" s="12"/>
      <c r="L57" s="12"/>
      <c r="M57" s="12"/>
      <c r="N57" s="12"/>
      <c r="O57" s="12"/>
      <c r="P57" s="12"/>
      <c r="Q57" s="12">
        <v>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0">
        <f t="shared" si="0"/>
        <v>69</v>
      </c>
      <c r="AH57" s="15"/>
      <c r="AI57" s="127">
        <f t="shared" si="1"/>
        <v>69</v>
      </c>
      <c r="AJ57" s="119"/>
      <c r="AK57" s="14">
        <f t="shared" si="2"/>
        <v>10</v>
      </c>
      <c r="AL57" s="1"/>
      <c r="AM57" s="1"/>
      <c r="AN57" s="1"/>
    </row>
    <row r="58" spans="1:40" ht="14.25">
      <c r="A58" s="168" t="str">
        <f>DRUŽSTVA!B50</f>
        <v>Novotný Viktor, rtm.</v>
      </c>
      <c r="B58" s="189">
        <v>18</v>
      </c>
      <c r="C58" s="10"/>
      <c r="D58" s="10"/>
      <c r="E58" s="10"/>
      <c r="F58" s="12"/>
      <c r="G58" s="12">
        <v>2</v>
      </c>
      <c r="H58" s="12">
        <v>4</v>
      </c>
      <c r="I58" s="12">
        <v>2</v>
      </c>
      <c r="J58" s="12">
        <v>1</v>
      </c>
      <c r="K58" s="12">
        <v>1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0">
        <f t="shared" si="0"/>
        <v>85</v>
      </c>
      <c r="AH58" s="15"/>
      <c r="AI58" s="127">
        <f t="shared" si="1"/>
        <v>85</v>
      </c>
      <c r="AJ58" s="119"/>
      <c r="AK58" s="14">
        <f t="shared" si="2"/>
        <v>10</v>
      </c>
      <c r="AL58" s="1"/>
      <c r="AM58" s="1"/>
      <c r="AN58" s="1"/>
    </row>
    <row r="59" spans="1:40" ht="14.25">
      <c r="A59" s="168" t="str">
        <f>DRUŽSTVA!B51</f>
        <v>Paul Libor, rtm.</v>
      </c>
      <c r="B59" s="189">
        <v>18</v>
      </c>
      <c r="C59" s="10"/>
      <c r="D59" s="10"/>
      <c r="E59" s="10"/>
      <c r="F59" s="12"/>
      <c r="G59" s="12"/>
      <c r="H59" s="12"/>
      <c r="I59" s="12">
        <v>7</v>
      </c>
      <c r="J59" s="12">
        <v>2</v>
      </c>
      <c r="K59" s="12">
        <v>1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0">
        <f t="shared" si="0"/>
        <v>76</v>
      </c>
      <c r="AH59" s="15"/>
      <c r="AI59" s="127">
        <f t="shared" si="1"/>
        <v>76</v>
      </c>
      <c r="AJ59" s="119"/>
      <c r="AK59" s="14">
        <f t="shared" si="2"/>
        <v>10</v>
      </c>
      <c r="AL59" s="1"/>
      <c r="AM59" s="1"/>
      <c r="AN59" s="1"/>
    </row>
    <row r="60" spans="1:40" ht="14.25">
      <c r="A60" s="168" t="str">
        <f>DRUŽSTVA!B52</f>
        <v>Zouhar David, svob.</v>
      </c>
      <c r="B60" s="189">
        <v>18</v>
      </c>
      <c r="C60" s="10"/>
      <c r="D60" s="10"/>
      <c r="E60" s="10"/>
      <c r="F60" s="12"/>
      <c r="G60" s="12"/>
      <c r="H60" s="12">
        <v>3</v>
      </c>
      <c r="I60" s="12">
        <v>4</v>
      </c>
      <c r="J60" s="12">
        <v>2</v>
      </c>
      <c r="K60" s="12">
        <v>1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0">
        <f t="shared" si="0"/>
        <v>79</v>
      </c>
      <c r="AH60" s="15"/>
      <c r="AI60" s="127">
        <f t="shared" si="1"/>
        <v>79</v>
      </c>
      <c r="AJ60" s="119"/>
      <c r="AK60" s="14">
        <f t="shared" si="2"/>
        <v>10</v>
      </c>
      <c r="AL60" s="1"/>
      <c r="AM60" s="1"/>
      <c r="AN60" s="1"/>
    </row>
    <row r="61" spans="1:40" ht="14.25">
      <c r="A61" s="168" t="str">
        <f>DRUŽSTVA!B53</f>
        <v>Beigl Tomáš</v>
      </c>
      <c r="B61" s="189">
        <v>19</v>
      </c>
      <c r="C61" s="10"/>
      <c r="D61" s="10"/>
      <c r="E61" s="10"/>
      <c r="F61" s="12"/>
      <c r="G61" s="12">
        <v>6</v>
      </c>
      <c r="H61" s="12">
        <v>3</v>
      </c>
      <c r="I61" s="12">
        <v>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0">
        <f t="shared" si="0"/>
        <v>95</v>
      </c>
      <c r="AH61" s="15"/>
      <c r="AI61" s="127">
        <f t="shared" si="1"/>
        <v>95</v>
      </c>
      <c r="AJ61" s="119"/>
      <c r="AK61" s="14">
        <f t="shared" si="2"/>
        <v>10</v>
      </c>
      <c r="AL61" s="1"/>
      <c r="AM61" s="1"/>
      <c r="AN61" s="1"/>
    </row>
    <row r="62" spans="1:40" ht="14.25">
      <c r="A62" s="168" t="str">
        <f>DRUŽSTVA!B54</f>
        <v>Toman Vojtěch</v>
      </c>
      <c r="B62" s="189">
        <v>19</v>
      </c>
      <c r="C62" s="10"/>
      <c r="D62" s="10"/>
      <c r="E62" s="10"/>
      <c r="F62" s="12"/>
      <c r="G62" s="12"/>
      <c r="H62" s="12">
        <v>5</v>
      </c>
      <c r="I62" s="12">
        <v>2</v>
      </c>
      <c r="J62" s="12"/>
      <c r="K62" s="12">
        <v>1</v>
      </c>
      <c r="L62" s="12"/>
      <c r="M62" s="12"/>
      <c r="N62" s="12"/>
      <c r="O62" s="12"/>
      <c r="P62" s="12"/>
      <c r="Q62" s="12">
        <v>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0">
        <f t="shared" si="0"/>
        <v>67</v>
      </c>
      <c r="AH62" s="15"/>
      <c r="AI62" s="127">
        <f t="shared" si="1"/>
        <v>67</v>
      </c>
      <c r="AJ62" s="119"/>
      <c r="AK62" s="14">
        <f t="shared" si="2"/>
        <v>10</v>
      </c>
      <c r="AL62" s="1"/>
      <c r="AM62" s="1"/>
      <c r="AN62" s="1"/>
    </row>
    <row r="63" spans="1:40" ht="14.25">
      <c r="A63" s="168" t="str">
        <f>DRUŽSTVA!B55</f>
        <v>Fojtík Jakub</v>
      </c>
      <c r="B63" s="189">
        <v>19</v>
      </c>
      <c r="C63" s="10"/>
      <c r="D63" s="10"/>
      <c r="E63" s="10"/>
      <c r="F63" s="12"/>
      <c r="G63" s="12"/>
      <c r="H63" s="12">
        <v>1</v>
      </c>
      <c r="I63" s="12">
        <v>1</v>
      </c>
      <c r="J63" s="12">
        <v>3</v>
      </c>
      <c r="K63" s="12">
        <v>1</v>
      </c>
      <c r="L63" s="12"/>
      <c r="M63" s="12"/>
      <c r="N63" s="12"/>
      <c r="O63" s="12"/>
      <c r="P63" s="12"/>
      <c r="Q63" s="12">
        <v>4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0">
        <f t="shared" si="0"/>
        <v>44</v>
      </c>
      <c r="AH63" s="15"/>
      <c r="AI63" s="127">
        <f t="shared" si="1"/>
        <v>44</v>
      </c>
      <c r="AJ63" s="119"/>
      <c r="AK63" s="14">
        <f t="shared" si="2"/>
        <v>10</v>
      </c>
      <c r="AL63" s="1"/>
      <c r="AM63" s="1"/>
      <c r="AN63" s="1"/>
    </row>
  </sheetData>
  <sheetProtection/>
  <mergeCells count="3">
    <mergeCell ref="C5:Q5"/>
    <mergeCell ref="AN13:AO13"/>
    <mergeCell ref="R5:AF5"/>
  </mergeCells>
  <printOptions/>
  <pageMargins left="1.1023622047244095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="145" zoomScaleNormal="145" zoomScalePageLayoutView="0" workbookViewId="0" topLeftCell="A1">
      <pane ySplit="6" topLeftCell="A53" activePane="bottomLeft" state="frozen"/>
      <selection pane="topLeft" activeCell="A1" sqref="A1"/>
      <selection pane="bottomLeft" activeCell="AM58" sqref="AM58"/>
    </sheetView>
  </sheetViews>
  <sheetFormatPr defaultColWidth="9.00390625" defaultRowHeight="12.75"/>
  <cols>
    <col min="1" max="1" width="21.125" style="0" customWidth="1"/>
    <col min="2" max="2" width="5.25390625" style="3" customWidth="1"/>
    <col min="3" max="3" width="7.25390625" style="0" customWidth="1"/>
    <col min="4" max="4" width="3.875" style="0" customWidth="1"/>
    <col min="5" max="14" width="3.875" style="0" hidden="1" customWidth="1"/>
    <col min="15" max="15" width="3.875" style="0" customWidth="1"/>
    <col min="16" max="18" width="3.875" style="0" hidden="1" customWidth="1"/>
    <col min="19" max="19" width="3.875" style="3" hidden="1" customWidth="1"/>
    <col min="20" max="30" width="3.875" style="0" customWidth="1"/>
    <col min="31" max="31" width="8.75390625" style="0" hidden="1" customWidth="1"/>
    <col min="32" max="34" width="8.75390625" style="0" customWidth="1"/>
    <col min="35" max="35" width="9.75390625" style="0" bestFit="1" customWidth="1"/>
    <col min="36" max="36" width="3.125" style="0" bestFit="1" customWidth="1"/>
    <col min="37" max="39" width="8.75390625" style="0" customWidth="1"/>
  </cols>
  <sheetData>
    <row r="1" spans="1:37" ht="15" customHeight="1">
      <c r="A1" s="136" t="str">
        <f>DRUŽSTVA!C8</f>
        <v>Akční střelba "Volná úloha" z velkorážové pistole, kombinace terčů na 25 m</v>
      </c>
      <c r="B1" s="185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H1" s="1"/>
      <c r="AI1" s="4"/>
      <c r="AJ1" s="1"/>
      <c r="AK1" s="1"/>
    </row>
    <row r="2" spans="1:37" ht="15" customHeight="1">
      <c r="A2" s="1" t="s">
        <v>52</v>
      </c>
      <c r="B2" s="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1" t="s">
        <v>47</v>
      </c>
      <c r="B3" s="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>
      <c r="A4" s="1" t="s">
        <v>46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5"/>
      <c r="AA4" s="115"/>
      <c r="AB4" s="115"/>
      <c r="AC4" s="115"/>
      <c r="AD4" s="1"/>
      <c r="AE4" s="1"/>
      <c r="AF4" s="1"/>
      <c r="AG4" s="1"/>
      <c r="AH4" s="1"/>
      <c r="AI4" s="1"/>
      <c r="AJ4" s="1"/>
      <c r="AK4" s="1"/>
    </row>
    <row r="5" spans="1:37" ht="15" customHeight="1" thickBot="1">
      <c r="A5" s="1"/>
      <c r="B5" s="2"/>
      <c r="C5" s="255" t="s">
        <v>67</v>
      </c>
      <c r="D5" s="129"/>
      <c r="E5" s="257" t="s">
        <v>48</v>
      </c>
      <c r="F5" s="258"/>
      <c r="G5" s="258"/>
      <c r="H5" s="258"/>
      <c r="I5" s="258"/>
      <c r="J5" s="258"/>
      <c r="K5" s="258"/>
      <c r="L5" s="258"/>
      <c r="M5" s="258"/>
      <c r="N5" s="259"/>
      <c r="O5" s="251"/>
      <c r="P5" s="261"/>
      <c r="Q5" s="261"/>
      <c r="R5" s="261"/>
      <c r="S5" s="262"/>
      <c r="T5" s="251"/>
      <c r="U5" s="252"/>
      <c r="V5" s="252"/>
      <c r="W5" s="252"/>
      <c r="X5" s="252"/>
      <c r="Y5" s="252"/>
      <c r="Z5" s="252"/>
      <c r="AA5" s="252"/>
      <c r="AB5" s="252"/>
      <c r="AC5" s="252"/>
      <c r="AD5" s="253"/>
      <c r="AE5" s="1"/>
      <c r="AF5" s="1"/>
      <c r="AG5" s="1"/>
      <c r="AH5" s="1"/>
      <c r="AI5" s="2" t="s">
        <v>20</v>
      </c>
      <c r="AJ5" s="1"/>
      <c r="AK5" s="1"/>
    </row>
    <row r="6" spans="1:37" ht="15" customHeight="1" thickBot="1">
      <c r="A6" s="130" t="s">
        <v>23</v>
      </c>
      <c r="B6" s="191" t="s">
        <v>71</v>
      </c>
      <c r="C6" s="256"/>
      <c r="D6" s="135">
        <v>0</v>
      </c>
      <c r="E6" s="132" t="s">
        <v>31</v>
      </c>
      <c r="F6" s="132" t="s">
        <v>32</v>
      </c>
      <c r="G6" s="132" t="s">
        <v>33</v>
      </c>
      <c r="H6" s="132">
        <v>10</v>
      </c>
      <c r="I6" s="132">
        <v>9</v>
      </c>
      <c r="J6" s="132">
        <v>8</v>
      </c>
      <c r="K6" s="132">
        <v>7</v>
      </c>
      <c r="L6" s="132">
        <v>6</v>
      </c>
      <c r="M6" s="132">
        <v>5</v>
      </c>
      <c r="N6" s="131">
        <v>0</v>
      </c>
      <c r="O6" s="132">
        <v>11</v>
      </c>
      <c r="P6" s="132" t="s">
        <v>32</v>
      </c>
      <c r="Q6" s="132" t="s">
        <v>33</v>
      </c>
      <c r="R6" s="132" t="s">
        <v>37</v>
      </c>
      <c r="S6" s="133">
        <v>0</v>
      </c>
      <c r="T6" s="132">
        <v>10</v>
      </c>
      <c r="U6" s="132">
        <v>9</v>
      </c>
      <c r="V6" s="132">
        <v>8</v>
      </c>
      <c r="W6" s="132">
        <v>7</v>
      </c>
      <c r="X6" s="132">
        <v>6</v>
      </c>
      <c r="Y6" s="132">
        <v>5</v>
      </c>
      <c r="Z6" s="132">
        <v>4</v>
      </c>
      <c r="AA6" s="132">
        <v>3</v>
      </c>
      <c r="AB6" s="132">
        <v>2</v>
      </c>
      <c r="AC6" s="20">
        <v>1</v>
      </c>
      <c r="AD6" s="133">
        <v>0</v>
      </c>
      <c r="AE6" s="18" t="s">
        <v>21</v>
      </c>
      <c r="AF6" s="20" t="s">
        <v>1</v>
      </c>
      <c r="AG6" s="22" t="s">
        <v>19</v>
      </c>
      <c r="AH6" s="1"/>
      <c r="AI6" s="14" t="s">
        <v>18</v>
      </c>
      <c r="AJ6" s="80">
        <v>16</v>
      </c>
      <c r="AK6" s="1"/>
    </row>
    <row r="7" spans="1:37" ht="15" customHeight="1">
      <c r="A7" s="111" t="str">
        <f>DRUŽSTVA!B20</f>
        <v>Král jiří</v>
      </c>
      <c r="B7" s="186" t="s">
        <v>70</v>
      </c>
      <c r="C7" s="24">
        <v>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1</v>
      </c>
      <c r="U7" s="24">
        <v>1</v>
      </c>
      <c r="V7" s="24">
        <v>3</v>
      </c>
      <c r="W7" s="24"/>
      <c r="X7" s="24"/>
      <c r="Y7" s="24"/>
      <c r="Z7" s="24"/>
      <c r="AA7" s="24">
        <v>2</v>
      </c>
      <c r="AB7" s="24"/>
      <c r="AC7" s="24"/>
      <c r="AD7" s="24">
        <v>1</v>
      </c>
      <c r="AE7" s="19">
        <f>C7*10+E7*AM$14+F7*AM$15+G7*AM$16+H7*10+I7*9+J7*8+K7*7+L7*6+M7*5+O7*AM$21+P7*AM$22+Q7*AM$23+R7*AM$24+T7*10+U7*9+V7*8+W7*7+X7*6+Y7*5+Z7*4+AA7*3+AB7*2+AC7</f>
        <v>129</v>
      </c>
      <c r="AF7" s="21">
        <v>25.32</v>
      </c>
      <c r="AG7" s="23">
        <f>IF(AE7-AF7&lt;0,0,AE7-AF7)</f>
        <v>103.68</v>
      </c>
      <c r="AH7" s="1"/>
      <c r="AI7" s="14">
        <f>SUM(C7:AD7)</f>
        <v>16</v>
      </c>
      <c r="AJ7" s="1"/>
      <c r="AK7" s="1"/>
    </row>
    <row r="8" spans="1:37" ht="15" customHeight="1">
      <c r="A8" s="169" t="str">
        <f>DRUŽSTVA!B21</f>
        <v>Král Petr</v>
      </c>
      <c r="B8" s="187">
        <v>1</v>
      </c>
      <c r="C8" s="11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v>3</v>
      </c>
      <c r="U8" s="11">
        <v>1</v>
      </c>
      <c r="V8" s="11">
        <v>2</v>
      </c>
      <c r="W8" s="11"/>
      <c r="X8" s="11"/>
      <c r="Y8" s="11">
        <v>1</v>
      </c>
      <c r="Z8" s="11">
        <v>1</v>
      </c>
      <c r="AA8" s="11"/>
      <c r="AB8" s="11"/>
      <c r="AC8" s="11"/>
      <c r="AD8" s="11"/>
      <c r="AE8" s="10">
        <f aca="true" t="shared" si="0" ref="AE8:AE63">C8*10+E8*AM$14+F8*AM$15+G8*AM$16+H8*10+I8*9+J8*8+K8*7+L8*6+M8*5+O8*AM$21+P8*AM$22+Q8*AM$23+R8*AM$24+T8*10+U8*9+V8*8+W8*7+X8*6+Y8*5+Z8*4+AA8*3+AB8*2+AC8</f>
        <v>144</v>
      </c>
      <c r="AF8" s="15">
        <v>70.03</v>
      </c>
      <c r="AG8" s="134">
        <f aca="true" t="shared" si="1" ref="AG8:AG63">IF(AE8-AF8&lt;0,0,AE8-AF8)</f>
        <v>73.97</v>
      </c>
      <c r="AH8" s="1"/>
      <c r="AI8" s="14">
        <f aca="true" t="shared" si="2" ref="AI8:AI63">SUM(C8:AD8)</f>
        <v>16</v>
      </c>
      <c r="AJ8" s="1"/>
      <c r="AK8" s="1"/>
    </row>
    <row r="9" spans="1:37" ht="15" customHeight="1">
      <c r="A9" s="169" t="str">
        <f>DRUŽSTVA!B22</f>
        <v>Hejlíček David</v>
      </c>
      <c r="B9" s="188">
        <v>1</v>
      </c>
      <c r="C9" s="11">
        <v>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2</v>
      </c>
      <c r="U9" s="11"/>
      <c r="V9" s="11">
        <v>4</v>
      </c>
      <c r="W9" s="11"/>
      <c r="X9" s="11"/>
      <c r="Y9" s="11">
        <v>1</v>
      </c>
      <c r="Z9" s="11">
        <v>1</v>
      </c>
      <c r="AA9" s="11"/>
      <c r="AB9" s="11"/>
      <c r="AC9" s="11"/>
      <c r="AD9" s="11"/>
      <c r="AE9" s="10">
        <f t="shared" si="0"/>
        <v>141</v>
      </c>
      <c r="AF9" s="15">
        <v>28.14</v>
      </c>
      <c r="AG9" s="134">
        <f t="shared" si="1"/>
        <v>112.86</v>
      </c>
      <c r="AH9" s="1"/>
      <c r="AI9" s="14">
        <f t="shared" si="2"/>
        <v>16</v>
      </c>
      <c r="AJ9" s="1"/>
      <c r="AK9" s="1"/>
    </row>
    <row r="10" spans="1:37" ht="15" customHeight="1">
      <c r="A10" s="169" t="str">
        <f>DRUŽSTVA!B56</f>
        <v>Pokovba Petr st.</v>
      </c>
      <c r="B10" s="188">
        <v>2</v>
      </c>
      <c r="C10" s="13">
        <v>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</v>
      </c>
      <c r="V10" s="13">
        <v>1</v>
      </c>
      <c r="W10" s="13">
        <v>1</v>
      </c>
      <c r="X10" s="13"/>
      <c r="Y10" s="13"/>
      <c r="Z10" s="13"/>
      <c r="AA10" s="13"/>
      <c r="AB10" s="13"/>
      <c r="AC10" s="13"/>
      <c r="AD10" s="13">
        <v>5</v>
      </c>
      <c r="AE10" s="10">
        <f t="shared" si="0"/>
        <v>104</v>
      </c>
      <c r="AF10" s="16">
        <v>77.34</v>
      </c>
      <c r="AG10" s="134">
        <f t="shared" si="1"/>
        <v>26.659999999999997</v>
      </c>
      <c r="AH10" s="1"/>
      <c r="AI10" s="14">
        <f t="shared" si="2"/>
        <v>16</v>
      </c>
      <c r="AJ10" s="1"/>
      <c r="AK10" s="1"/>
    </row>
    <row r="11" spans="1:37" ht="15" customHeight="1">
      <c r="A11" s="169" t="str">
        <f>DRUŽSTVA!B57</f>
        <v>Pokovba Petr ml.</v>
      </c>
      <c r="B11" s="188">
        <v>2</v>
      </c>
      <c r="C11" s="13">
        <v>7</v>
      </c>
      <c r="D11" s="13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>
        <v>1</v>
      </c>
      <c r="W11" s="13">
        <v>1</v>
      </c>
      <c r="X11" s="13">
        <v>1</v>
      </c>
      <c r="Y11" s="13"/>
      <c r="Z11" s="13"/>
      <c r="AA11" s="13"/>
      <c r="AB11" s="13"/>
      <c r="AC11" s="13"/>
      <c r="AD11" s="13">
        <v>5</v>
      </c>
      <c r="AE11" s="10">
        <f t="shared" si="0"/>
        <v>91</v>
      </c>
      <c r="AF11" s="16">
        <v>57.31</v>
      </c>
      <c r="AG11" s="134">
        <f t="shared" si="1"/>
        <v>33.69</v>
      </c>
      <c r="AH11" s="1"/>
      <c r="AI11" s="14">
        <f t="shared" si="2"/>
        <v>16</v>
      </c>
      <c r="AJ11" s="1"/>
      <c r="AK11" s="1"/>
    </row>
    <row r="12" spans="1:39" ht="15" customHeight="1">
      <c r="A12" s="169" t="str">
        <f>DRUŽSTVA!B58</f>
        <v>Bicek Arnošt</v>
      </c>
      <c r="B12" s="188">
        <v>2</v>
      </c>
      <c r="C12" s="13">
        <v>7</v>
      </c>
      <c r="D12" s="13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v>1</v>
      </c>
      <c r="U12" s="13">
        <v>2</v>
      </c>
      <c r="V12" s="13"/>
      <c r="W12" s="13"/>
      <c r="X12" s="13"/>
      <c r="Y12" s="13">
        <v>1</v>
      </c>
      <c r="Z12" s="13">
        <v>1</v>
      </c>
      <c r="AA12" s="13"/>
      <c r="AB12" s="13"/>
      <c r="AC12" s="13"/>
      <c r="AD12" s="13">
        <v>3</v>
      </c>
      <c r="AE12" s="10">
        <f t="shared" si="0"/>
        <v>107</v>
      </c>
      <c r="AF12" s="16">
        <v>74.53</v>
      </c>
      <c r="AG12" s="134">
        <f t="shared" si="1"/>
        <v>32.47</v>
      </c>
      <c r="AH12" s="1"/>
      <c r="AI12" s="14">
        <f t="shared" si="2"/>
        <v>16</v>
      </c>
      <c r="AJ12" s="1"/>
      <c r="AK12" s="1"/>
      <c r="AL12" s="260" t="s">
        <v>48</v>
      </c>
      <c r="AM12" s="260"/>
    </row>
    <row r="13" spans="1:39" ht="15" customHeight="1">
      <c r="A13" s="169" t="str">
        <f>DRUŽSTVA!B17</f>
        <v>Žemlička Ladislav</v>
      </c>
      <c r="B13" s="188">
        <v>3</v>
      </c>
      <c r="C13" s="13">
        <v>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v>1</v>
      </c>
      <c r="U13" s="13">
        <v>2</v>
      </c>
      <c r="V13" s="13"/>
      <c r="W13" s="13">
        <v>1</v>
      </c>
      <c r="X13" s="13"/>
      <c r="Y13" s="13">
        <v>1</v>
      </c>
      <c r="Z13" s="13"/>
      <c r="AA13" s="13">
        <v>1</v>
      </c>
      <c r="AB13" s="13"/>
      <c r="AC13" s="13"/>
      <c r="AD13" s="13">
        <v>2</v>
      </c>
      <c r="AE13" s="10">
        <f t="shared" si="0"/>
        <v>123</v>
      </c>
      <c r="AF13" s="16">
        <v>41.25</v>
      </c>
      <c r="AG13" s="134">
        <f t="shared" si="1"/>
        <v>81.75</v>
      </c>
      <c r="AH13" s="1"/>
      <c r="AI13" s="14">
        <f t="shared" si="2"/>
        <v>16</v>
      </c>
      <c r="AJ13" s="1"/>
      <c r="AK13" s="1"/>
      <c r="AL13" s="250" t="s">
        <v>45</v>
      </c>
      <c r="AM13" s="250"/>
    </row>
    <row r="14" spans="1:39" ht="15" customHeight="1">
      <c r="A14" s="169" t="str">
        <f>DRUŽSTVA!B18</f>
        <v>Jungwirth Jan</v>
      </c>
      <c r="B14" s="188">
        <v>3</v>
      </c>
      <c r="C14" s="11">
        <v>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/>
      <c r="S14" s="11"/>
      <c r="T14" s="11"/>
      <c r="U14" s="11">
        <v>1</v>
      </c>
      <c r="V14" s="11">
        <v>2</v>
      </c>
      <c r="W14" s="11">
        <v>1</v>
      </c>
      <c r="X14" s="11"/>
      <c r="Y14" s="11"/>
      <c r="Z14" s="11">
        <v>1</v>
      </c>
      <c r="AA14" s="11"/>
      <c r="AB14" s="11"/>
      <c r="AC14" s="11"/>
      <c r="AD14" s="11">
        <v>2</v>
      </c>
      <c r="AE14" s="10">
        <f t="shared" si="0"/>
        <v>127</v>
      </c>
      <c r="AF14" s="15">
        <v>31.48</v>
      </c>
      <c r="AG14" s="134">
        <f t="shared" si="1"/>
        <v>95.52</v>
      </c>
      <c r="AH14" s="1"/>
      <c r="AI14" s="14">
        <f t="shared" si="2"/>
        <v>16</v>
      </c>
      <c r="AJ14" s="1"/>
      <c r="AK14" s="1"/>
      <c r="AL14" s="120" t="s">
        <v>31</v>
      </c>
      <c r="AM14" s="123">
        <v>11</v>
      </c>
    </row>
    <row r="15" spans="1:39" ht="15" customHeight="1">
      <c r="A15" s="169" t="str">
        <f>DRUŽSTVA!B19</f>
        <v>Konrád František</v>
      </c>
      <c r="B15" s="188">
        <v>3</v>
      </c>
      <c r="C15" s="11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1</v>
      </c>
      <c r="P15" s="11"/>
      <c r="Q15" s="11"/>
      <c r="R15" s="11"/>
      <c r="S15" s="11"/>
      <c r="T15" s="11">
        <v>1</v>
      </c>
      <c r="U15" s="11">
        <v>3</v>
      </c>
      <c r="V15" s="11">
        <v>1</v>
      </c>
      <c r="W15" s="11"/>
      <c r="X15" s="11"/>
      <c r="Y15" s="11">
        <v>1</v>
      </c>
      <c r="Z15" s="11"/>
      <c r="AA15" s="11"/>
      <c r="AB15" s="11"/>
      <c r="AC15" s="11"/>
      <c r="AD15" s="11">
        <v>1</v>
      </c>
      <c r="AE15" s="10">
        <f t="shared" si="0"/>
        <v>141</v>
      </c>
      <c r="AF15" s="15">
        <v>28.52</v>
      </c>
      <c r="AG15" s="134">
        <f t="shared" si="1"/>
        <v>112.48</v>
      </c>
      <c r="AH15" s="1"/>
      <c r="AI15" s="14">
        <f t="shared" si="2"/>
        <v>16</v>
      </c>
      <c r="AJ15" s="1"/>
      <c r="AK15" s="1"/>
      <c r="AL15" s="120" t="s">
        <v>32</v>
      </c>
      <c r="AM15" s="123"/>
    </row>
    <row r="16" spans="1:39" ht="15" customHeight="1">
      <c r="A16" s="169" t="str">
        <f>DRUŽSTVA!B14</f>
        <v>Rendl Josef</v>
      </c>
      <c r="B16" s="188">
        <v>4</v>
      </c>
      <c r="C16" s="11">
        <v>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3</v>
      </c>
      <c r="U16" s="11">
        <v>2</v>
      </c>
      <c r="V16" s="11">
        <v>1</v>
      </c>
      <c r="W16" s="11"/>
      <c r="X16" s="11"/>
      <c r="Y16" s="11">
        <v>1</v>
      </c>
      <c r="Z16" s="11">
        <v>1</v>
      </c>
      <c r="AA16" s="11"/>
      <c r="AB16" s="11"/>
      <c r="AC16" s="11"/>
      <c r="AD16" s="11"/>
      <c r="AE16" s="10">
        <f t="shared" si="0"/>
        <v>145</v>
      </c>
      <c r="AF16" s="15">
        <v>21.01</v>
      </c>
      <c r="AG16" s="134">
        <f t="shared" si="1"/>
        <v>123.99</v>
      </c>
      <c r="AH16" s="1"/>
      <c r="AI16" s="14">
        <f t="shared" si="2"/>
        <v>16</v>
      </c>
      <c r="AJ16" s="1"/>
      <c r="AK16" s="1"/>
      <c r="AL16" s="120" t="s">
        <v>33</v>
      </c>
      <c r="AM16" s="123"/>
    </row>
    <row r="17" spans="1:37" ht="15" customHeight="1">
      <c r="A17" s="169" t="str">
        <f>DRUŽSTVA!B15</f>
        <v>Rendl Pavel</v>
      </c>
      <c r="B17" s="188">
        <v>4</v>
      </c>
      <c r="C17" s="11">
        <v>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1</v>
      </c>
      <c r="U17" s="11">
        <v>2</v>
      </c>
      <c r="V17" s="11">
        <v>2</v>
      </c>
      <c r="W17" s="11"/>
      <c r="X17" s="11"/>
      <c r="Y17" s="11"/>
      <c r="Z17" s="11">
        <v>1</v>
      </c>
      <c r="AA17" s="11"/>
      <c r="AB17" s="11"/>
      <c r="AC17" s="11"/>
      <c r="AD17" s="11">
        <v>2</v>
      </c>
      <c r="AE17" s="10">
        <f t="shared" si="0"/>
        <v>128</v>
      </c>
      <c r="AF17" s="15">
        <v>26.28</v>
      </c>
      <c r="AG17" s="134">
        <f t="shared" si="1"/>
        <v>101.72</v>
      </c>
      <c r="AH17" s="1"/>
      <c r="AI17" s="14">
        <f t="shared" si="2"/>
        <v>16</v>
      </c>
      <c r="AJ17" s="1"/>
      <c r="AK17" s="1"/>
    </row>
    <row r="18" spans="1:37" ht="15" customHeight="1">
      <c r="A18" s="169" t="str">
        <f>DRUŽSTVA!B16</f>
        <v>Vítovec Miloslav</v>
      </c>
      <c r="B18" s="188">
        <v>4</v>
      </c>
      <c r="C18" s="11">
        <v>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>
        <v>2</v>
      </c>
      <c r="V18" s="11">
        <v>1</v>
      </c>
      <c r="W18" s="11"/>
      <c r="X18" s="11"/>
      <c r="Y18" s="11"/>
      <c r="Z18" s="11">
        <v>1</v>
      </c>
      <c r="AA18" s="11"/>
      <c r="AB18" s="11"/>
      <c r="AC18" s="11"/>
      <c r="AD18" s="11">
        <v>3</v>
      </c>
      <c r="AE18" s="10">
        <f t="shared" si="0"/>
        <v>120</v>
      </c>
      <c r="AF18" s="15">
        <v>20.02</v>
      </c>
      <c r="AG18" s="134">
        <f t="shared" si="1"/>
        <v>99.98</v>
      </c>
      <c r="AH18" s="1"/>
      <c r="AI18" s="14">
        <f t="shared" si="2"/>
        <v>16</v>
      </c>
      <c r="AJ18" s="1"/>
      <c r="AK18" s="1"/>
    </row>
    <row r="19" spans="1:39" ht="15" customHeight="1">
      <c r="A19" s="169" t="str">
        <f>DRUŽSTVA!B35</f>
        <v>Baránek Pavel</v>
      </c>
      <c r="B19" s="188">
        <v>5</v>
      </c>
      <c r="C19" s="13">
        <v>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2</v>
      </c>
      <c r="U19" s="13">
        <v>1</v>
      </c>
      <c r="V19" s="13"/>
      <c r="W19" s="13">
        <v>2</v>
      </c>
      <c r="X19" s="13"/>
      <c r="Y19" s="13"/>
      <c r="Z19" s="13">
        <v>1</v>
      </c>
      <c r="AA19" s="13">
        <v>1</v>
      </c>
      <c r="AB19" s="13"/>
      <c r="AC19" s="13"/>
      <c r="AD19" s="13">
        <v>1</v>
      </c>
      <c r="AE19" s="10">
        <f t="shared" si="0"/>
        <v>130</v>
      </c>
      <c r="AF19" s="16">
        <v>41.1</v>
      </c>
      <c r="AG19" s="134">
        <f t="shared" si="1"/>
        <v>88.9</v>
      </c>
      <c r="AH19" s="1"/>
      <c r="AI19" s="14">
        <f t="shared" si="2"/>
        <v>16</v>
      </c>
      <c r="AJ19" s="1"/>
      <c r="AK19" s="1"/>
      <c r="AL19" s="260" t="s">
        <v>22</v>
      </c>
      <c r="AM19" s="260"/>
    </row>
    <row r="20" spans="1:39" ht="15" customHeight="1">
      <c r="A20" s="169" t="str">
        <f>DRUŽSTVA!B36</f>
        <v>Vaněk Josef</v>
      </c>
      <c r="B20" s="188">
        <v>5</v>
      </c>
      <c r="C20" s="13">
        <v>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2</v>
      </c>
      <c r="U20" s="13">
        <v>2</v>
      </c>
      <c r="V20" s="13"/>
      <c r="W20" s="13"/>
      <c r="X20" s="13"/>
      <c r="Y20" s="13"/>
      <c r="Z20" s="13">
        <v>1</v>
      </c>
      <c r="AA20" s="13">
        <v>1</v>
      </c>
      <c r="AB20" s="13"/>
      <c r="AC20" s="13"/>
      <c r="AD20" s="13">
        <v>2</v>
      </c>
      <c r="AE20" s="10">
        <f t="shared" si="0"/>
        <v>125</v>
      </c>
      <c r="AF20" s="16">
        <v>33.13</v>
      </c>
      <c r="AG20" s="134">
        <f t="shared" si="1"/>
        <v>91.87</v>
      </c>
      <c r="AH20" s="1"/>
      <c r="AI20" s="14">
        <f t="shared" si="2"/>
        <v>16</v>
      </c>
      <c r="AJ20" s="1"/>
      <c r="AK20" s="1"/>
      <c r="AL20" s="250" t="s">
        <v>45</v>
      </c>
      <c r="AM20" s="250"/>
    </row>
    <row r="21" spans="1:39" ht="15" customHeight="1">
      <c r="A21" s="169" t="str">
        <f>DRUŽSTVA!B37</f>
        <v>Maňour František</v>
      </c>
      <c r="B21" s="188">
        <v>5</v>
      </c>
      <c r="C21" s="13">
        <v>5</v>
      </c>
      <c r="D21" s="13">
        <v>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2</v>
      </c>
      <c r="V21" s="13">
        <v>1</v>
      </c>
      <c r="W21" s="13"/>
      <c r="X21" s="13"/>
      <c r="Y21" s="13"/>
      <c r="Z21" s="13">
        <v>2</v>
      </c>
      <c r="AA21" s="13"/>
      <c r="AB21" s="13"/>
      <c r="AC21" s="13"/>
      <c r="AD21" s="13">
        <v>3</v>
      </c>
      <c r="AE21" s="10">
        <f t="shared" si="0"/>
        <v>84</v>
      </c>
      <c r="AF21" s="16">
        <v>63.8</v>
      </c>
      <c r="AG21" s="134">
        <f t="shared" si="1"/>
        <v>20.200000000000003</v>
      </c>
      <c r="AH21" s="1"/>
      <c r="AI21" s="14">
        <f t="shared" si="2"/>
        <v>16</v>
      </c>
      <c r="AJ21" s="1"/>
      <c r="AK21" s="1"/>
      <c r="AL21" s="120" t="s">
        <v>31</v>
      </c>
      <c r="AM21" s="123">
        <v>11</v>
      </c>
    </row>
    <row r="22" spans="1:39" ht="15" customHeight="1">
      <c r="A22" s="169" t="str">
        <f>DRUŽSTVA!B29</f>
        <v>Brejžek Vojtěch</v>
      </c>
      <c r="B22" s="188">
        <v>6</v>
      </c>
      <c r="C22" s="13">
        <v>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3</v>
      </c>
      <c r="U22" s="13">
        <v>1</v>
      </c>
      <c r="V22" s="13">
        <v>2</v>
      </c>
      <c r="W22" s="13"/>
      <c r="X22" s="13"/>
      <c r="Y22" s="13"/>
      <c r="Z22" s="13"/>
      <c r="AA22" s="13">
        <v>1</v>
      </c>
      <c r="AB22" s="13">
        <v>1</v>
      </c>
      <c r="AC22" s="13"/>
      <c r="AD22" s="13"/>
      <c r="AE22" s="10">
        <f t="shared" si="0"/>
        <v>140</v>
      </c>
      <c r="AF22" s="16">
        <v>39.82</v>
      </c>
      <c r="AG22" s="134">
        <f t="shared" si="1"/>
        <v>100.18</v>
      </c>
      <c r="AH22" s="1"/>
      <c r="AI22" s="14">
        <f t="shared" si="2"/>
        <v>16</v>
      </c>
      <c r="AJ22" s="1"/>
      <c r="AK22" s="1"/>
      <c r="AL22" s="120" t="s">
        <v>32</v>
      </c>
      <c r="AM22" s="123">
        <v>10</v>
      </c>
    </row>
    <row r="23" spans="1:39" ht="15" customHeight="1">
      <c r="A23" s="169" t="str">
        <f>DRUŽSTVA!B30</f>
        <v>Švihálek jiří</v>
      </c>
      <c r="B23" s="188">
        <v>6</v>
      </c>
      <c r="C23" s="13">
        <v>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1</v>
      </c>
      <c r="U23" s="13">
        <v>4</v>
      </c>
      <c r="V23" s="13"/>
      <c r="W23" s="13">
        <v>1</v>
      </c>
      <c r="X23" s="13"/>
      <c r="Y23" s="13"/>
      <c r="Z23" s="13">
        <v>1</v>
      </c>
      <c r="AA23" s="13"/>
      <c r="AB23" s="13">
        <v>1</v>
      </c>
      <c r="AC23" s="13"/>
      <c r="AD23" s="13"/>
      <c r="AE23" s="10">
        <f t="shared" si="0"/>
        <v>139</v>
      </c>
      <c r="AF23" s="16">
        <v>32.68</v>
      </c>
      <c r="AG23" s="134">
        <f t="shared" si="1"/>
        <v>106.32</v>
      </c>
      <c r="AH23" s="1"/>
      <c r="AI23" s="14">
        <f t="shared" si="2"/>
        <v>16</v>
      </c>
      <c r="AJ23" s="1"/>
      <c r="AK23" s="1"/>
      <c r="AL23" s="120" t="s">
        <v>33</v>
      </c>
      <c r="AM23" s="123">
        <v>9</v>
      </c>
    </row>
    <row r="24" spans="1:39" ht="15" customHeight="1">
      <c r="A24" s="169" t="str">
        <f>DRUŽSTVA!B31</f>
        <v>Vejslík Vladimír</v>
      </c>
      <c r="B24" s="188">
        <v>6</v>
      </c>
      <c r="C24" s="13">
        <v>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3</v>
      </c>
      <c r="U24" s="13">
        <v>2</v>
      </c>
      <c r="V24" s="13">
        <v>1</v>
      </c>
      <c r="W24" s="13"/>
      <c r="X24" s="13"/>
      <c r="Y24" s="13"/>
      <c r="Z24" s="13"/>
      <c r="AA24" s="13">
        <v>2</v>
      </c>
      <c r="AB24" s="13"/>
      <c r="AC24" s="13"/>
      <c r="AD24" s="13"/>
      <c r="AE24" s="10">
        <f t="shared" si="0"/>
        <v>142</v>
      </c>
      <c r="AF24" s="16">
        <v>32.7</v>
      </c>
      <c r="AG24" s="134">
        <f t="shared" si="1"/>
        <v>109.3</v>
      </c>
      <c r="AH24" s="1"/>
      <c r="AI24" s="14">
        <f t="shared" si="2"/>
        <v>16</v>
      </c>
      <c r="AJ24" s="1"/>
      <c r="AK24" s="1"/>
      <c r="AL24" s="120" t="s">
        <v>37</v>
      </c>
      <c r="AM24" s="123">
        <v>8</v>
      </c>
    </row>
    <row r="25" spans="1:37" ht="15" customHeight="1">
      <c r="A25" s="169" t="str">
        <f>DRUŽSTVA!B23</f>
        <v>Gažák Karel</v>
      </c>
      <c r="B25" s="188">
        <v>7</v>
      </c>
      <c r="C25" s="13">
        <v>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1</v>
      </c>
      <c r="P25" s="13"/>
      <c r="Q25" s="13"/>
      <c r="R25" s="13"/>
      <c r="S25" s="13"/>
      <c r="T25" s="13">
        <v>1</v>
      </c>
      <c r="U25" s="13">
        <v>2</v>
      </c>
      <c r="V25" s="13">
        <v>1</v>
      </c>
      <c r="W25" s="13"/>
      <c r="X25" s="13">
        <v>1</v>
      </c>
      <c r="Y25" s="13"/>
      <c r="Z25" s="13">
        <v>1</v>
      </c>
      <c r="AA25" s="13">
        <v>1</v>
      </c>
      <c r="AB25" s="13"/>
      <c r="AC25" s="13"/>
      <c r="AD25" s="13"/>
      <c r="AE25" s="10">
        <f t="shared" si="0"/>
        <v>140</v>
      </c>
      <c r="AF25" s="16">
        <v>34.15</v>
      </c>
      <c r="AG25" s="134">
        <f t="shared" si="1"/>
        <v>105.85</v>
      </c>
      <c r="AH25" s="1"/>
      <c r="AI25" s="14">
        <f t="shared" si="2"/>
        <v>16</v>
      </c>
      <c r="AJ25" s="1"/>
      <c r="AK25" s="1"/>
    </row>
    <row r="26" spans="1:37" ht="15" customHeight="1">
      <c r="A26" s="169" t="str">
        <f>DRUŽSTVA!B24</f>
        <v>Jirouch Stanislav</v>
      </c>
      <c r="B26" s="188">
        <v>7</v>
      </c>
      <c r="C26" s="13">
        <v>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2</v>
      </c>
      <c r="U26" s="13">
        <v>1</v>
      </c>
      <c r="V26" s="13">
        <v>1</v>
      </c>
      <c r="W26" s="13"/>
      <c r="X26" s="13"/>
      <c r="Y26" s="13"/>
      <c r="Z26" s="13">
        <v>1</v>
      </c>
      <c r="AA26" s="13">
        <v>1</v>
      </c>
      <c r="AB26" s="13"/>
      <c r="AC26" s="13"/>
      <c r="AD26" s="13">
        <v>2</v>
      </c>
      <c r="AE26" s="10">
        <f t="shared" si="0"/>
        <v>124</v>
      </c>
      <c r="AF26" s="16">
        <v>53.32</v>
      </c>
      <c r="AG26" s="134">
        <f t="shared" si="1"/>
        <v>70.68</v>
      </c>
      <c r="AH26" s="1"/>
      <c r="AI26" s="14">
        <f t="shared" si="2"/>
        <v>16</v>
      </c>
      <c r="AJ26" s="1"/>
      <c r="AK26" s="1"/>
    </row>
    <row r="27" spans="1:37" ht="15" customHeight="1">
      <c r="A27" s="169" t="str">
        <f>DRUŽSTVA!B25</f>
        <v>Fiala Miroslav</v>
      </c>
      <c r="B27" s="188">
        <v>7</v>
      </c>
      <c r="C27" s="13">
        <v>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</v>
      </c>
      <c r="U27" s="13">
        <v>1</v>
      </c>
      <c r="V27" s="13">
        <v>2</v>
      </c>
      <c r="W27" s="13">
        <v>1</v>
      </c>
      <c r="X27" s="13"/>
      <c r="Y27" s="13">
        <v>1</v>
      </c>
      <c r="Z27" s="13">
        <v>1</v>
      </c>
      <c r="AA27" s="13"/>
      <c r="AB27" s="13"/>
      <c r="AC27" s="13"/>
      <c r="AD27" s="13"/>
      <c r="AE27" s="10">
        <f t="shared" si="0"/>
        <v>141</v>
      </c>
      <c r="AF27" s="16">
        <v>28.21</v>
      </c>
      <c r="AG27" s="134">
        <f t="shared" si="1"/>
        <v>112.78999999999999</v>
      </c>
      <c r="AH27" s="1"/>
      <c r="AI27" s="14">
        <f t="shared" si="2"/>
        <v>16</v>
      </c>
      <c r="AJ27" s="1"/>
      <c r="AK27" s="1"/>
    </row>
    <row r="28" spans="1:37" ht="15" customHeight="1">
      <c r="A28" s="169" t="str">
        <f>DRUŽSTVA!B65</f>
        <v>Čekal Josef</v>
      </c>
      <c r="B28" s="188">
        <v>8</v>
      </c>
      <c r="C28" s="13">
        <v>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v>4</v>
      </c>
      <c r="V28" s="13">
        <v>2</v>
      </c>
      <c r="W28" s="13"/>
      <c r="X28" s="13"/>
      <c r="Y28" s="13"/>
      <c r="Z28" s="13">
        <v>2</v>
      </c>
      <c r="AA28" s="13"/>
      <c r="AB28" s="13"/>
      <c r="AC28" s="13"/>
      <c r="AD28" s="13"/>
      <c r="AE28" s="10">
        <f t="shared" si="0"/>
        <v>140</v>
      </c>
      <c r="AF28" s="16">
        <v>65.61</v>
      </c>
      <c r="AG28" s="134">
        <f t="shared" si="1"/>
        <v>74.39</v>
      </c>
      <c r="AH28" s="1"/>
      <c r="AI28" s="14">
        <f t="shared" si="2"/>
        <v>16</v>
      </c>
      <c r="AJ28" s="1"/>
      <c r="AK28" s="1"/>
    </row>
    <row r="29" spans="1:37" ht="15" customHeight="1">
      <c r="A29" s="169" t="str">
        <f>DRUŽSTVA!B66</f>
        <v>Matějka Milan</v>
      </c>
      <c r="B29" s="188">
        <v>8</v>
      </c>
      <c r="C29" s="13">
        <v>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/>
      <c r="AC29" s="13"/>
      <c r="AD29" s="13">
        <v>6</v>
      </c>
      <c r="AE29" s="10">
        <f t="shared" si="0"/>
        <v>98</v>
      </c>
      <c r="AF29" s="16">
        <v>64.19</v>
      </c>
      <c r="AG29" s="134">
        <f t="shared" si="1"/>
        <v>33.81</v>
      </c>
      <c r="AH29" s="1"/>
      <c r="AI29" s="14">
        <f t="shared" si="2"/>
        <v>16</v>
      </c>
      <c r="AJ29" s="1"/>
      <c r="AK29" s="1"/>
    </row>
    <row r="30" spans="1:37" ht="15" customHeight="1">
      <c r="A30" s="169" t="str">
        <f>DRUŽSTVA!B67</f>
        <v>Novotný Jaroslav</v>
      </c>
      <c r="B30" s="188">
        <v>8</v>
      </c>
      <c r="C30" s="13">
        <v>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2</v>
      </c>
      <c r="U30" s="13">
        <v>1</v>
      </c>
      <c r="V30" s="13">
        <v>1</v>
      </c>
      <c r="W30" s="13"/>
      <c r="X30" s="13"/>
      <c r="Y30" s="13"/>
      <c r="Z30" s="13"/>
      <c r="AA30" s="13"/>
      <c r="AB30" s="13">
        <v>2</v>
      </c>
      <c r="AC30" s="13"/>
      <c r="AD30" s="13">
        <v>2</v>
      </c>
      <c r="AE30" s="10">
        <f t="shared" si="0"/>
        <v>121</v>
      </c>
      <c r="AF30" s="16">
        <v>131.73</v>
      </c>
      <c r="AG30" s="134">
        <f t="shared" si="1"/>
        <v>0</v>
      </c>
      <c r="AH30" s="1"/>
      <c r="AI30" s="14">
        <f t="shared" si="2"/>
        <v>16</v>
      </c>
      <c r="AJ30" s="1"/>
      <c r="AK30" s="1"/>
    </row>
    <row r="31" spans="1:37" ht="15" customHeight="1">
      <c r="A31" s="169" t="str">
        <f>DRUŽSTVA!B32</f>
        <v>Mesároš Štefan</v>
      </c>
      <c r="B31" s="188">
        <v>9</v>
      </c>
      <c r="C31" s="13">
        <v>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2</v>
      </c>
      <c r="U31" s="13">
        <v>3</v>
      </c>
      <c r="V31" s="13"/>
      <c r="W31" s="13"/>
      <c r="X31" s="13"/>
      <c r="Y31" s="13">
        <v>1</v>
      </c>
      <c r="Z31" s="13"/>
      <c r="AA31" s="13">
        <v>1</v>
      </c>
      <c r="AB31" s="13"/>
      <c r="AC31" s="13"/>
      <c r="AD31" s="13">
        <v>1</v>
      </c>
      <c r="AE31" s="10">
        <f t="shared" si="0"/>
        <v>135</v>
      </c>
      <c r="AF31" s="16">
        <v>29.15</v>
      </c>
      <c r="AG31" s="134">
        <f t="shared" si="1"/>
        <v>105.85</v>
      </c>
      <c r="AH31" s="1"/>
      <c r="AI31" s="14">
        <f t="shared" si="2"/>
        <v>16</v>
      </c>
      <c r="AJ31" s="1"/>
      <c r="AK31" s="1"/>
    </row>
    <row r="32" spans="1:37" ht="15" customHeight="1">
      <c r="A32" s="169" t="str">
        <f>DRUŽSTVA!B33</f>
        <v>Wrzecionko Albert</v>
      </c>
      <c r="B32" s="188">
        <v>9</v>
      </c>
      <c r="C32" s="13">
        <v>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</v>
      </c>
      <c r="P32" s="13"/>
      <c r="Q32" s="13"/>
      <c r="R32" s="13"/>
      <c r="S32" s="13"/>
      <c r="T32" s="13"/>
      <c r="U32" s="13">
        <v>2</v>
      </c>
      <c r="V32" s="13">
        <v>1</v>
      </c>
      <c r="W32" s="13">
        <v>2</v>
      </c>
      <c r="X32" s="13"/>
      <c r="Y32" s="13">
        <v>1</v>
      </c>
      <c r="Z32" s="13"/>
      <c r="AA32" s="13"/>
      <c r="AB32" s="13"/>
      <c r="AC32" s="13"/>
      <c r="AD32" s="13">
        <v>1</v>
      </c>
      <c r="AE32" s="10">
        <f t="shared" si="0"/>
        <v>136</v>
      </c>
      <c r="AF32" s="16">
        <v>78.77</v>
      </c>
      <c r="AG32" s="134">
        <f t="shared" si="1"/>
        <v>57.230000000000004</v>
      </c>
      <c r="AH32" s="1"/>
      <c r="AI32" s="14">
        <f t="shared" si="2"/>
        <v>16</v>
      </c>
      <c r="AJ32" s="1"/>
      <c r="AK32" s="1"/>
    </row>
    <row r="33" spans="1:37" ht="15" customHeight="1">
      <c r="A33" s="169" t="str">
        <f>DRUŽSTVA!B34</f>
        <v>Landkammer Václav</v>
      </c>
      <c r="B33" s="188">
        <v>9</v>
      </c>
      <c r="C33" s="13">
        <v>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v>1</v>
      </c>
      <c r="U33" s="13">
        <v>2</v>
      </c>
      <c r="V33" s="13">
        <v>2</v>
      </c>
      <c r="W33" s="13">
        <v>1</v>
      </c>
      <c r="X33" s="13"/>
      <c r="Y33" s="13"/>
      <c r="Z33" s="13">
        <v>2</v>
      </c>
      <c r="AA33" s="13"/>
      <c r="AB33" s="13"/>
      <c r="AC33" s="13"/>
      <c r="AD33" s="13"/>
      <c r="AE33" s="10">
        <f t="shared" si="0"/>
        <v>139</v>
      </c>
      <c r="AF33" s="16">
        <v>41.77</v>
      </c>
      <c r="AG33" s="134">
        <f t="shared" si="1"/>
        <v>97.22999999999999</v>
      </c>
      <c r="AH33" s="1"/>
      <c r="AI33" s="14">
        <f t="shared" si="2"/>
        <v>16</v>
      </c>
      <c r="AJ33" s="1"/>
      <c r="AK33" s="1"/>
    </row>
    <row r="34" spans="1:37" ht="15" customHeight="1">
      <c r="A34" s="169" t="str">
        <f>DRUŽSTVA!B44</f>
        <v>Koch Miroslav</v>
      </c>
      <c r="B34" s="188">
        <v>10</v>
      </c>
      <c r="C34" s="13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2</v>
      </c>
      <c r="U34" s="13">
        <v>1</v>
      </c>
      <c r="V34" s="13">
        <v>2</v>
      </c>
      <c r="W34" s="13"/>
      <c r="X34" s="13"/>
      <c r="Y34" s="13"/>
      <c r="Z34" s="13">
        <v>1</v>
      </c>
      <c r="AA34" s="13"/>
      <c r="AB34" s="13"/>
      <c r="AC34" s="13"/>
      <c r="AD34" s="13">
        <v>2</v>
      </c>
      <c r="AE34" s="10">
        <f t="shared" si="0"/>
        <v>129</v>
      </c>
      <c r="AF34" s="16">
        <v>35.04</v>
      </c>
      <c r="AG34" s="134">
        <f t="shared" si="1"/>
        <v>93.96000000000001</v>
      </c>
      <c r="AH34" s="1"/>
      <c r="AI34" s="14">
        <f t="shared" si="2"/>
        <v>16</v>
      </c>
      <c r="AJ34" s="1"/>
      <c r="AK34" s="1"/>
    </row>
    <row r="35" spans="1:37" ht="15" customHeight="1">
      <c r="A35" s="169" t="str">
        <f>DRUŽSTVA!B45</f>
        <v>Získal Karel</v>
      </c>
      <c r="B35" s="188">
        <v>10</v>
      </c>
      <c r="C35" s="13">
        <v>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>
        <v>2</v>
      </c>
      <c r="U35" s="13">
        <v>1</v>
      </c>
      <c r="V35" s="13">
        <v>3</v>
      </c>
      <c r="W35" s="13"/>
      <c r="X35" s="13"/>
      <c r="Y35" s="13"/>
      <c r="Z35" s="13">
        <v>1</v>
      </c>
      <c r="AA35" s="13">
        <v>1</v>
      </c>
      <c r="AB35" s="13"/>
      <c r="AC35" s="13"/>
      <c r="AD35" s="13"/>
      <c r="AE35" s="10">
        <f t="shared" si="0"/>
        <v>140</v>
      </c>
      <c r="AF35" s="16">
        <v>40.97</v>
      </c>
      <c r="AG35" s="134">
        <f t="shared" si="1"/>
        <v>99.03</v>
      </c>
      <c r="AH35" s="1"/>
      <c r="AI35" s="14">
        <f t="shared" si="2"/>
        <v>16</v>
      </c>
      <c r="AJ35" s="1"/>
      <c r="AK35" s="1"/>
    </row>
    <row r="36" spans="1:37" ht="15" customHeight="1">
      <c r="A36" s="169" t="str">
        <f>DRUŽSTVA!B46</f>
        <v>Herceg Bohumil</v>
      </c>
      <c r="B36" s="188">
        <v>10</v>
      </c>
      <c r="C36" s="13">
        <v>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</v>
      </c>
      <c r="U36" s="13">
        <v>1</v>
      </c>
      <c r="V36" s="13">
        <v>2</v>
      </c>
      <c r="W36" s="13"/>
      <c r="X36" s="13"/>
      <c r="Y36" s="13"/>
      <c r="Z36" s="13"/>
      <c r="AA36" s="13"/>
      <c r="AB36" s="13"/>
      <c r="AC36" s="13"/>
      <c r="AD36" s="13">
        <v>3</v>
      </c>
      <c r="AE36" s="10">
        <f t="shared" si="0"/>
        <v>125</v>
      </c>
      <c r="AF36" s="16">
        <v>55.57</v>
      </c>
      <c r="AG36" s="134">
        <f t="shared" si="1"/>
        <v>69.43</v>
      </c>
      <c r="AH36" s="1"/>
      <c r="AI36" s="14">
        <f t="shared" si="2"/>
        <v>16</v>
      </c>
      <c r="AJ36" s="1"/>
      <c r="AK36" s="1"/>
    </row>
    <row r="37" spans="1:37" ht="15" customHeight="1">
      <c r="A37" s="169" t="str">
        <f>DRUŽSTVA!B38</f>
        <v>Zeman Tomáš, nrtm.</v>
      </c>
      <c r="B37" s="188">
        <v>11</v>
      </c>
      <c r="C37" s="13">
        <v>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2</v>
      </c>
      <c r="U37" s="13">
        <v>3</v>
      </c>
      <c r="V37" s="13"/>
      <c r="W37" s="13"/>
      <c r="X37" s="13"/>
      <c r="Y37" s="13"/>
      <c r="Z37" s="13">
        <v>2</v>
      </c>
      <c r="AA37" s="13"/>
      <c r="AB37" s="13"/>
      <c r="AC37" s="13"/>
      <c r="AD37" s="13">
        <v>1</v>
      </c>
      <c r="AE37" s="10">
        <f t="shared" si="0"/>
        <v>135</v>
      </c>
      <c r="AF37" s="16">
        <v>52.53</v>
      </c>
      <c r="AG37" s="134">
        <f t="shared" si="1"/>
        <v>82.47</v>
      </c>
      <c r="AH37" s="1"/>
      <c r="AI37" s="14">
        <f t="shared" si="2"/>
        <v>16</v>
      </c>
      <c r="AJ37" s="1"/>
      <c r="AK37" s="1"/>
    </row>
    <row r="38" spans="1:37" ht="15" customHeight="1">
      <c r="A38" s="169" t="str">
        <f>DRUŽSTVA!B39</f>
        <v>Autratová Kristýna, des.</v>
      </c>
      <c r="B38" s="188">
        <v>11</v>
      </c>
      <c r="C38" s="13">
        <v>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>
        <v>1</v>
      </c>
      <c r="U38" s="13">
        <v>2</v>
      </c>
      <c r="V38" s="13">
        <v>2</v>
      </c>
      <c r="W38" s="13"/>
      <c r="X38" s="13">
        <v>1</v>
      </c>
      <c r="Y38" s="13"/>
      <c r="Z38" s="13">
        <v>2</v>
      </c>
      <c r="AA38" s="13"/>
      <c r="AB38" s="13"/>
      <c r="AC38" s="13"/>
      <c r="AD38" s="13"/>
      <c r="AE38" s="10">
        <f t="shared" si="0"/>
        <v>138</v>
      </c>
      <c r="AF38" s="16">
        <v>61.14</v>
      </c>
      <c r="AG38" s="134">
        <f t="shared" si="1"/>
        <v>76.86</v>
      </c>
      <c r="AH38" s="1"/>
      <c r="AI38" s="14">
        <f t="shared" si="2"/>
        <v>16</v>
      </c>
      <c r="AJ38" s="1"/>
      <c r="AK38" s="1"/>
    </row>
    <row r="39" spans="1:37" ht="15" customHeight="1">
      <c r="A39" s="169" t="str">
        <f>DRUŽSTVA!B40</f>
        <v>Morava Martin, čet.</v>
      </c>
      <c r="B39" s="188">
        <v>11</v>
      </c>
      <c r="C39" s="13">
        <v>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</v>
      </c>
      <c r="U39" s="13">
        <v>1</v>
      </c>
      <c r="V39" s="13">
        <v>2</v>
      </c>
      <c r="W39" s="13">
        <v>1</v>
      </c>
      <c r="X39" s="13"/>
      <c r="Y39" s="13"/>
      <c r="Z39" s="13"/>
      <c r="AA39" s="13">
        <v>1</v>
      </c>
      <c r="AB39" s="13"/>
      <c r="AC39" s="13"/>
      <c r="AD39" s="13">
        <v>2</v>
      </c>
      <c r="AE39" s="10">
        <f t="shared" si="0"/>
        <v>125</v>
      </c>
      <c r="AF39" s="16">
        <v>43.5</v>
      </c>
      <c r="AG39" s="134">
        <f t="shared" si="1"/>
        <v>81.5</v>
      </c>
      <c r="AH39" s="1"/>
      <c r="AI39" s="14">
        <f t="shared" si="2"/>
        <v>16</v>
      </c>
      <c r="AJ39" s="1"/>
      <c r="AK39" s="1"/>
    </row>
    <row r="40" spans="1:37" ht="15" customHeight="1">
      <c r="A40" s="169" t="str">
        <f>DRUŽSTVA!B59</f>
        <v>Friebergová Karolína</v>
      </c>
      <c r="B40" s="188">
        <v>12</v>
      </c>
      <c r="C40" s="13">
        <v>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v>1</v>
      </c>
      <c r="U40" s="13">
        <v>3</v>
      </c>
      <c r="V40" s="13">
        <v>2</v>
      </c>
      <c r="W40" s="13"/>
      <c r="X40" s="13"/>
      <c r="Y40" s="13"/>
      <c r="Z40" s="13">
        <v>2</v>
      </c>
      <c r="AA40" s="13"/>
      <c r="AB40" s="13"/>
      <c r="AC40" s="13"/>
      <c r="AD40" s="13"/>
      <c r="AE40" s="10">
        <f t="shared" si="0"/>
        <v>141</v>
      </c>
      <c r="AF40" s="16">
        <v>63.69</v>
      </c>
      <c r="AG40" s="134">
        <f t="shared" si="1"/>
        <v>77.31</v>
      </c>
      <c r="AH40" s="1"/>
      <c r="AI40" s="14">
        <f t="shared" si="2"/>
        <v>16</v>
      </c>
      <c r="AJ40" s="1"/>
      <c r="AK40" s="1"/>
    </row>
    <row r="41" spans="1:37" ht="15" customHeight="1">
      <c r="A41" s="169" t="str">
        <f>DRUŽSTVA!B60</f>
        <v>Tomáš Richard</v>
      </c>
      <c r="B41" s="188">
        <v>12</v>
      </c>
      <c r="C41" s="13">
        <v>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>
        <v>1</v>
      </c>
      <c r="V41" s="13">
        <v>1</v>
      </c>
      <c r="W41" s="13"/>
      <c r="X41" s="13"/>
      <c r="Y41" s="13"/>
      <c r="Z41" s="13">
        <v>2</v>
      </c>
      <c r="AA41" s="13"/>
      <c r="AB41" s="13"/>
      <c r="AC41" s="13"/>
      <c r="AD41" s="13">
        <v>4</v>
      </c>
      <c r="AE41" s="10">
        <f t="shared" si="0"/>
        <v>105</v>
      </c>
      <c r="AF41" s="16">
        <v>46.03</v>
      </c>
      <c r="AG41" s="134">
        <f t="shared" si="1"/>
        <v>58.97</v>
      </c>
      <c r="AH41" s="1"/>
      <c r="AI41" s="14">
        <f t="shared" si="2"/>
        <v>16</v>
      </c>
      <c r="AJ41" s="1"/>
      <c r="AK41" s="1"/>
    </row>
    <row r="42" spans="1:37" ht="15" customHeight="1">
      <c r="A42" s="169" t="str">
        <f>DRUŽSTVA!B61</f>
        <v>Čížek Petr</v>
      </c>
      <c r="B42" s="188">
        <v>12</v>
      </c>
      <c r="C42" s="13">
        <v>7</v>
      </c>
      <c r="D42" s="13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8</v>
      </c>
      <c r="AE42" s="10">
        <f t="shared" si="0"/>
        <v>70</v>
      </c>
      <c r="AF42" s="16">
        <v>64.19</v>
      </c>
      <c r="AG42" s="134">
        <f t="shared" si="1"/>
        <v>5.810000000000002</v>
      </c>
      <c r="AH42" s="1"/>
      <c r="AI42" s="14">
        <f t="shared" si="2"/>
        <v>16</v>
      </c>
      <c r="AJ42" s="1"/>
      <c r="AK42" s="1"/>
    </row>
    <row r="43" spans="1:35" ht="15" customHeight="1">
      <c r="A43" s="169" t="str">
        <f>DRUŽSTVA!B62</f>
        <v>Nekula Matěj, des.</v>
      </c>
      <c r="B43" s="188">
        <v>13</v>
      </c>
      <c r="C43" s="13">
        <v>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8</v>
      </c>
      <c r="AE43" s="10">
        <f t="shared" si="0"/>
        <v>80</v>
      </c>
      <c r="AF43" s="16">
        <v>56.52</v>
      </c>
      <c r="AG43" s="134">
        <f t="shared" si="1"/>
        <v>23.479999999999997</v>
      </c>
      <c r="AI43" s="14">
        <f t="shared" si="2"/>
        <v>16</v>
      </c>
    </row>
    <row r="44" spans="1:35" ht="15" customHeight="1">
      <c r="A44" s="169" t="str">
        <f>DRUŽSTVA!B63</f>
        <v>Galuška Jakub</v>
      </c>
      <c r="B44" s="188">
        <v>13</v>
      </c>
      <c r="C44" s="13">
        <v>7</v>
      </c>
      <c r="D44" s="13">
        <v>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>
        <v>8</v>
      </c>
      <c r="AE44" s="10">
        <f t="shared" si="0"/>
        <v>70</v>
      </c>
      <c r="AF44" s="16">
        <v>57.98</v>
      </c>
      <c r="AG44" s="134">
        <f t="shared" si="1"/>
        <v>12.020000000000003</v>
      </c>
      <c r="AI44" s="14">
        <f t="shared" si="2"/>
        <v>16</v>
      </c>
    </row>
    <row r="45" spans="1:35" ht="15" customHeight="1">
      <c r="A45" s="169" t="str">
        <f>DRUŽSTVA!B64</f>
        <v>Nejedlý Filip, svob.</v>
      </c>
      <c r="B45" s="188">
        <v>13</v>
      </c>
      <c r="C45" s="13">
        <v>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4</v>
      </c>
      <c r="V45" s="13">
        <v>1</v>
      </c>
      <c r="W45" s="13"/>
      <c r="X45" s="13"/>
      <c r="Y45" s="13"/>
      <c r="Z45" s="13">
        <v>1</v>
      </c>
      <c r="AA45" s="13"/>
      <c r="AB45" s="13"/>
      <c r="AC45" s="13"/>
      <c r="AD45" s="13">
        <v>2</v>
      </c>
      <c r="AE45" s="10">
        <f t="shared" si="0"/>
        <v>128</v>
      </c>
      <c r="AF45" s="16">
        <v>26.08</v>
      </c>
      <c r="AG45" s="134">
        <f t="shared" si="1"/>
        <v>101.92</v>
      </c>
      <c r="AI45" s="14">
        <f t="shared" si="2"/>
        <v>16</v>
      </c>
    </row>
    <row r="46" spans="1:35" ht="15" customHeight="1">
      <c r="A46" s="169" t="str">
        <f>DRUŽSTVA!B41</f>
        <v>Kozlík Jan, rtn.</v>
      </c>
      <c r="B46" s="188">
        <v>14</v>
      </c>
      <c r="C46" s="13">
        <v>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2</v>
      </c>
      <c r="U46" s="13">
        <v>3</v>
      </c>
      <c r="V46" s="13"/>
      <c r="W46" s="13">
        <v>1</v>
      </c>
      <c r="X46" s="13"/>
      <c r="Y46" s="13"/>
      <c r="Z46" s="13">
        <v>1</v>
      </c>
      <c r="AA46" s="13"/>
      <c r="AB46" s="13"/>
      <c r="AC46" s="13"/>
      <c r="AD46" s="13">
        <v>1</v>
      </c>
      <c r="AE46" s="10">
        <f t="shared" si="0"/>
        <v>138</v>
      </c>
      <c r="AF46" s="16">
        <v>24.38</v>
      </c>
      <c r="AG46" s="134">
        <f t="shared" si="1"/>
        <v>113.62</v>
      </c>
      <c r="AI46" s="14">
        <f t="shared" si="2"/>
        <v>16</v>
      </c>
    </row>
    <row r="47" spans="1:35" ht="15" customHeight="1">
      <c r="A47" s="169" t="str">
        <f>DRUŽSTVA!B42</f>
        <v>Honzík Antonín, čet.</v>
      </c>
      <c r="B47" s="188">
        <v>14</v>
      </c>
      <c r="C47" s="13">
        <v>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>
        <v>2</v>
      </c>
      <c r="V47" s="13">
        <v>1</v>
      </c>
      <c r="W47" s="13">
        <v>1</v>
      </c>
      <c r="X47" s="13"/>
      <c r="Y47" s="13"/>
      <c r="Z47" s="13"/>
      <c r="AA47" s="13">
        <v>1</v>
      </c>
      <c r="AB47" s="13"/>
      <c r="AC47" s="13"/>
      <c r="AD47" s="13">
        <v>3</v>
      </c>
      <c r="AE47" s="10">
        <f t="shared" si="0"/>
        <v>116</v>
      </c>
      <c r="AF47" s="16">
        <v>43.11</v>
      </c>
      <c r="AG47" s="134">
        <f t="shared" si="1"/>
        <v>72.89</v>
      </c>
      <c r="AI47" s="14">
        <f t="shared" si="2"/>
        <v>16</v>
      </c>
    </row>
    <row r="48" spans="1:35" ht="15" customHeight="1">
      <c r="A48" s="169" t="str">
        <f>DRUŽSTVA!B43</f>
        <v>Procházka Petr, des.</v>
      </c>
      <c r="B48" s="188">
        <v>14</v>
      </c>
      <c r="C48" s="13">
        <v>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1</v>
      </c>
      <c r="U48" s="13"/>
      <c r="V48" s="13"/>
      <c r="W48" s="13"/>
      <c r="X48" s="13"/>
      <c r="Y48" s="13"/>
      <c r="Z48" s="13">
        <v>1</v>
      </c>
      <c r="AA48" s="13">
        <v>1</v>
      </c>
      <c r="AB48" s="13"/>
      <c r="AC48" s="13"/>
      <c r="AD48" s="13">
        <v>5</v>
      </c>
      <c r="AE48" s="10">
        <f t="shared" si="0"/>
        <v>97</v>
      </c>
      <c r="AF48" s="16">
        <v>35.47</v>
      </c>
      <c r="AG48" s="134">
        <f t="shared" si="1"/>
        <v>61.53</v>
      </c>
      <c r="AI48" s="14">
        <f t="shared" si="2"/>
        <v>16</v>
      </c>
    </row>
    <row r="49" spans="1:35" ht="15" customHeight="1">
      <c r="A49" s="170" t="str">
        <f>DRUŽSTVA!B68</f>
        <v>Kopecký Tomáš, rtm.</v>
      </c>
      <c r="B49" s="188">
        <v>15</v>
      </c>
      <c r="C49" s="13">
        <v>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2</v>
      </c>
      <c r="U49" s="13">
        <v>1</v>
      </c>
      <c r="V49" s="13"/>
      <c r="W49" s="13">
        <v>2</v>
      </c>
      <c r="X49" s="13"/>
      <c r="Y49" s="13"/>
      <c r="Z49" s="13">
        <v>2</v>
      </c>
      <c r="AA49" s="13"/>
      <c r="AB49" s="13"/>
      <c r="AC49" s="13"/>
      <c r="AD49" s="13">
        <v>1</v>
      </c>
      <c r="AE49" s="10">
        <f t="shared" si="0"/>
        <v>131</v>
      </c>
      <c r="AF49" s="16">
        <v>49.5</v>
      </c>
      <c r="AG49" s="134">
        <f t="shared" si="1"/>
        <v>81.5</v>
      </c>
      <c r="AI49" s="14">
        <f t="shared" si="2"/>
        <v>16</v>
      </c>
    </row>
    <row r="50" spans="1:35" ht="15" customHeight="1">
      <c r="A50" s="170">
        <f>DRUŽSTVA!B69</f>
        <v>0</v>
      </c>
      <c r="B50" s="189">
        <v>15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0">
        <f t="shared" si="0"/>
        <v>0</v>
      </c>
      <c r="AF50" s="16"/>
      <c r="AG50" s="134">
        <f t="shared" si="1"/>
        <v>0</v>
      </c>
      <c r="AI50" s="14">
        <f t="shared" si="2"/>
        <v>0</v>
      </c>
    </row>
    <row r="51" spans="1:35" ht="15" customHeight="1">
      <c r="A51" s="170">
        <f>DRUŽSTVA!B70</f>
        <v>0</v>
      </c>
      <c r="B51" s="189">
        <v>15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0">
        <f t="shared" si="0"/>
        <v>0</v>
      </c>
      <c r="AF51" s="16"/>
      <c r="AG51" s="134">
        <f t="shared" si="1"/>
        <v>0</v>
      </c>
      <c r="AI51" s="14">
        <f t="shared" si="2"/>
        <v>0</v>
      </c>
    </row>
    <row r="52" spans="1:35" ht="15" customHeight="1">
      <c r="A52" s="170" t="str">
        <f>DRUŽSTVA!B26</f>
        <v>Bastl Antonín, rtm.</v>
      </c>
      <c r="B52" s="189">
        <v>16</v>
      </c>
      <c r="C52" s="13">
        <v>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>
        <v>2</v>
      </c>
      <c r="U52" s="13">
        <v>2</v>
      </c>
      <c r="V52" s="13">
        <v>1</v>
      </c>
      <c r="W52" s="13"/>
      <c r="X52" s="13"/>
      <c r="Y52" s="13">
        <v>1</v>
      </c>
      <c r="Z52" s="13"/>
      <c r="AA52" s="13">
        <v>1</v>
      </c>
      <c r="AB52" s="13"/>
      <c r="AC52" s="13"/>
      <c r="AD52" s="13">
        <v>1</v>
      </c>
      <c r="AE52" s="10">
        <f t="shared" si="0"/>
        <v>134</v>
      </c>
      <c r="AF52" s="16">
        <v>37.06</v>
      </c>
      <c r="AG52" s="134">
        <f t="shared" si="1"/>
        <v>96.94</v>
      </c>
      <c r="AI52" s="14">
        <f t="shared" si="2"/>
        <v>16</v>
      </c>
    </row>
    <row r="53" spans="1:35" ht="15" customHeight="1">
      <c r="A53" s="170" t="str">
        <f>DRUŽSTVA!B27</f>
        <v>Jinšík Petr, rtn.</v>
      </c>
      <c r="B53" s="189">
        <v>16</v>
      </c>
      <c r="C53" s="13">
        <v>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>
        <v>4</v>
      </c>
      <c r="V53" s="13">
        <v>2</v>
      </c>
      <c r="W53" s="13"/>
      <c r="X53" s="13"/>
      <c r="Y53" s="13"/>
      <c r="Z53" s="13"/>
      <c r="AA53" s="13">
        <v>2</v>
      </c>
      <c r="AB53" s="13"/>
      <c r="AC53" s="13"/>
      <c r="AD53" s="13"/>
      <c r="AE53" s="10">
        <f t="shared" si="0"/>
        <v>138</v>
      </c>
      <c r="AF53" s="16">
        <v>29.26</v>
      </c>
      <c r="AG53" s="134">
        <f t="shared" si="1"/>
        <v>108.74</v>
      </c>
      <c r="AI53" s="14">
        <f t="shared" si="2"/>
        <v>16</v>
      </c>
    </row>
    <row r="54" spans="1:35" ht="15">
      <c r="A54" s="170" t="str">
        <f>DRUŽSTVA!B28</f>
        <v>Alexa Zdeněk, rtm.</v>
      </c>
      <c r="B54" s="189">
        <v>16</v>
      </c>
      <c r="C54" s="13">
        <v>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>
        <v>2</v>
      </c>
      <c r="V54" s="13">
        <v>1</v>
      </c>
      <c r="W54" s="13">
        <v>1</v>
      </c>
      <c r="X54" s="13"/>
      <c r="Y54" s="13"/>
      <c r="Z54" s="13"/>
      <c r="AA54" s="13">
        <v>1</v>
      </c>
      <c r="AB54" s="13"/>
      <c r="AC54" s="13"/>
      <c r="AD54" s="13">
        <v>3</v>
      </c>
      <c r="AE54" s="10">
        <f t="shared" si="0"/>
        <v>116</v>
      </c>
      <c r="AF54" s="16">
        <v>42.47</v>
      </c>
      <c r="AG54" s="134">
        <f t="shared" si="1"/>
        <v>73.53</v>
      </c>
      <c r="AI54" s="14">
        <f t="shared" si="2"/>
        <v>16</v>
      </c>
    </row>
    <row r="55" spans="1:35" ht="15">
      <c r="A55" s="170" t="str">
        <f>DRUŽSTVA!B47</f>
        <v>Bahník Václav, rtn.</v>
      </c>
      <c r="B55" s="189">
        <v>17</v>
      </c>
      <c r="C55" s="13">
        <v>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3</v>
      </c>
      <c r="U55" s="13">
        <v>1</v>
      </c>
      <c r="V55" s="13">
        <v>1</v>
      </c>
      <c r="W55" s="13"/>
      <c r="X55" s="13"/>
      <c r="Y55" s="13">
        <v>1</v>
      </c>
      <c r="Z55" s="13"/>
      <c r="AA55" s="13">
        <v>1</v>
      </c>
      <c r="AB55" s="13"/>
      <c r="AC55" s="13"/>
      <c r="AD55" s="13">
        <v>1</v>
      </c>
      <c r="AE55" s="10">
        <f t="shared" si="0"/>
        <v>135</v>
      </c>
      <c r="AF55" s="16">
        <v>82.67</v>
      </c>
      <c r="AG55" s="134">
        <f t="shared" si="1"/>
        <v>52.33</v>
      </c>
      <c r="AI55" s="14">
        <f t="shared" si="2"/>
        <v>16</v>
      </c>
    </row>
    <row r="56" spans="1:35" ht="15">
      <c r="A56" s="170" t="str">
        <f>DRUŽSTVA!B48</f>
        <v>Dohnal Tomáš, des.</v>
      </c>
      <c r="B56" s="189">
        <v>17</v>
      </c>
      <c r="C56" s="13">
        <v>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1</v>
      </c>
      <c r="U56" s="13">
        <v>3</v>
      </c>
      <c r="V56" s="13">
        <v>1</v>
      </c>
      <c r="W56" s="13"/>
      <c r="X56" s="13"/>
      <c r="Y56" s="13"/>
      <c r="Z56" s="13"/>
      <c r="AA56" s="13"/>
      <c r="AB56" s="13">
        <v>2</v>
      </c>
      <c r="AC56" s="13"/>
      <c r="AD56" s="13">
        <v>1</v>
      </c>
      <c r="AE56" s="10">
        <f t="shared" si="0"/>
        <v>129</v>
      </c>
      <c r="AF56" s="16">
        <v>45.14</v>
      </c>
      <c r="AG56" s="134">
        <f t="shared" si="1"/>
        <v>83.86</v>
      </c>
      <c r="AI56" s="14">
        <f t="shared" si="2"/>
        <v>16</v>
      </c>
    </row>
    <row r="57" spans="1:35" ht="15">
      <c r="A57" s="170" t="str">
        <f>DRUŽSTVA!B49</f>
        <v>Stanovský Ondřej, des.</v>
      </c>
      <c r="B57" s="189">
        <v>17</v>
      </c>
      <c r="C57" s="13">
        <v>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v>1</v>
      </c>
      <c r="W57" s="13"/>
      <c r="X57" s="13">
        <v>1</v>
      </c>
      <c r="Y57" s="13"/>
      <c r="Z57" s="13"/>
      <c r="AA57" s="13"/>
      <c r="AB57" s="13"/>
      <c r="AC57" s="13"/>
      <c r="AD57" s="13">
        <v>6</v>
      </c>
      <c r="AE57" s="10">
        <f t="shared" si="0"/>
        <v>94</v>
      </c>
      <c r="AF57" s="16">
        <v>47.62</v>
      </c>
      <c r="AG57" s="134">
        <f t="shared" si="1"/>
        <v>46.38</v>
      </c>
      <c r="AI57" s="14">
        <f t="shared" si="2"/>
        <v>16</v>
      </c>
    </row>
    <row r="58" spans="1:35" ht="15">
      <c r="A58" s="170" t="str">
        <f>DRUŽSTVA!B50</f>
        <v>Novotný Viktor, rtm.</v>
      </c>
      <c r="B58" s="189">
        <v>18</v>
      </c>
      <c r="C58" s="13">
        <v>6</v>
      </c>
      <c r="D58" s="13">
        <v>2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2</v>
      </c>
      <c r="U58" s="13">
        <v>2</v>
      </c>
      <c r="V58" s="13"/>
      <c r="W58" s="13">
        <v>1</v>
      </c>
      <c r="X58" s="13"/>
      <c r="Y58" s="13"/>
      <c r="Z58" s="13"/>
      <c r="AA58" s="13"/>
      <c r="AB58" s="13"/>
      <c r="AC58" s="13"/>
      <c r="AD58" s="13">
        <v>3</v>
      </c>
      <c r="AE58" s="10">
        <f t="shared" si="0"/>
        <v>105</v>
      </c>
      <c r="AF58" s="16">
        <v>55.78</v>
      </c>
      <c r="AG58" s="134">
        <f t="shared" si="1"/>
        <v>49.22</v>
      </c>
      <c r="AI58" s="14">
        <f t="shared" si="2"/>
        <v>16</v>
      </c>
    </row>
    <row r="59" spans="1:35" ht="15">
      <c r="A59" s="170" t="str">
        <f>DRUŽSTVA!B51</f>
        <v>Paul Libor, rtm.</v>
      </c>
      <c r="B59" s="189">
        <v>18</v>
      </c>
      <c r="C59" s="13">
        <v>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3</v>
      </c>
      <c r="V59" s="13"/>
      <c r="W59" s="13"/>
      <c r="X59" s="13"/>
      <c r="Y59" s="13"/>
      <c r="Z59" s="13">
        <v>2</v>
      </c>
      <c r="AA59" s="13"/>
      <c r="AB59" s="13"/>
      <c r="AC59" s="13"/>
      <c r="AD59" s="13">
        <v>3</v>
      </c>
      <c r="AE59" s="10">
        <f t="shared" si="0"/>
        <v>115</v>
      </c>
      <c r="AF59" s="16">
        <v>50.46</v>
      </c>
      <c r="AG59" s="134">
        <f t="shared" si="1"/>
        <v>64.53999999999999</v>
      </c>
      <c r="AI59" s="14">
        <f t="shared" si="2"/>
        <v>16</v>
      </c>
    </row>
    <row r="60" spans="1:35" ht="15">
      <c r="A60" s="170" t="str">
        <f>DRUŽSTVA!B52</f>
        <v>Zouhar David, svob.</v>
      </c>
      <c r="B60" s="189">
        <v>18</v>
      </c>
      <c r="C60" s="13">
        <v>7</v>
      </c>
      <c r="D60" s="13">
        <v>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v>1</v>
      </c>
      <c r="V60" s="13">
        <v>3</v>
      </c>
      <c r="W60" s="13"/>
      <c r="X60" s="13"/>
      <c r="Y60" s="13"/>
      <c r="Z60" s="13"/>
      <c r="AA60" s="13">
        <v>1</v>
      </c>
      <c r="AB60" s="13"/>
      <c r="AC60" s="13"/>
      <c r="AD60" s="13">
        <v>3</v>
      </c>
      <c r="AE60" s="10">
        <f t="shared" si="0"/>
        <v>106</v>
      </c>
      <c r="AF60" s="16">
        <v>56.31</v>
      </c>
      <c r="AG60" s="134">
        <f t="shared" si="1"/>
        <v>49.69</v>
      </c>
      <c r="AI60" s="14">
        <f t="shared" si="2"/>
        <v>16</v>
      </c>
    </row>
    <row r="61" spans="1:35" ht="15">
      <c r="A61" s="170" t="str">
        <f>DRUŽSTVA!B53</f>
        <v>Beigl Tomáš</v>
      </c>
      <c r="B61" s="189">
        <v>19</v>
      </c>
      <c r="C61" s="13">
        <v>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1</v>
      </c>
      <c r="P61" s="13"/>
      <c r="Q61" s="13"/>
      <c r="R61" s="13"/>
      <c r="S61" s="13"/>
      <c r="T61" s="13"/>
      <c r="U61" s="13">
        <v>2</v>
      </c>
      <c r="V61" s="13">
        <v>2</v>
      </c>
      <c r="W61" s="13">
        <v>1</v>
      </c>
      <c r="X61" s="13"/>
      <c r="Y61" s="13">
        <v>1</v>
      </c>
      <c r="Z61" s="13">
        <v>1</v>
      </c>
      <c r="AA61" s="13"/>
      <c r="AB61" s="13"/>
      <c r="AC61" s="13"/>
      <c r="AD61" s="13"/>
      <c r="AE61" s="10">
        <f t="shared" si="0"/>
        <v>141</v>
      </c>
      <c r="AF61" s="16">
        <v>24.08</v>
      </c>
      <c r="AG61" s="134">
        <f t="shared" si="1"/>
        <v>116.92</v>
      </c>
      <c r="AI61" s="14">
        <f t="shared" si="2"/>
        <v>16</v>
      </c>
    </row>
    <row r="62" spans="1:35" ht="15">
      <c r="A62" s="170" t="str">
        <f>DRUŽSTVA!B54</f>
        <v>Toman Vojtěch</v>
      </c>
      <c r="B62" s="189">
        <v>19</v>
      </c>
      <c r="C62" s="13">
        <v>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>
        <v>1</v>
      </c>
      <c r="V62" s="13"/>
      <c r="W62" s="13"/>
      <c r="X62" s="13"/>
      <c r="Y62" s="13"/>
      <c r="Z62" s="13"/>
      <c r="AA62" s="13"/>
      <c r="AB62" s="13"/>
      <c r="AC62" s="13"/>
      <c r="AD62" s="13">
        <v>7</v>
      </c>
      <c r="AE62" s="10">
        <f t="shared" si="0"/>
        <v>89</v>
      </c>
      <c r="AF62" s="16">
        <v>62.08</v>
      </c>
      <c r="AG62" s="134">
        <f t="shared" si="1"/>
        <v>26.92</v>
      </c>
      <c r="AI62" s="14">
        <f t="shared" si="2"/>
        <v>16</v>
      </c>
    </row>
    <row r="63" spans="1:35" ht="15">
      <c r="A63" s="170" t="str">
        <f>DRUŽSTVA!B55</f>
        <v>Fojtík Jakub</v>
      </c>
      <c r="B63" s="189">
        <v>19</v>
      </c>
      <c r="C63" s="13">
        <v>7</v>
      </c>
      <c r="D63" s="13">
        <v>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>
        <v>1</v>
      </c>
      <c r="V63" s="13">
        <v>1</v>
      </c>
      <c r="W63" s="13">
        <v>1</v>
      </c>
      <c r="X63" s="13"/>
      <c r="Y63" s="13"/>
      <c r="Z63" s="13">
        <v>1</v>
      </c>
      <c r="AA63" s="13"/>
      <c r="AB63" s="13"/>
      <c r="AC63" s="13"/>
      <c r="AD63" s="13">
        <v>4</v>
      </c>
      <c r="AE63" s="10">
        <f t="shared" si="0"/>
        <v>98</v>
      </c>
      <c r="AF63" s="16">
        <v>65.89</v>
      </c>
      <c r="AG63" s="134">
        <f t="shared" si="1"/>
        <v>32.11</v>
      </c>
      <c r="AI63" s="14">
        <f t="shared" si="2"/>
        <v>16</v>
      </c>
    </row>
  </sheetData>
  <sheetProtection/>
  <mergeCells count="8">
    <mergeCell ref="C5:C6"/>
    <mergeCell ref="E5:N5"/>
    <mergeCell ref="AL19:AM19"/>
    <mergeCell ref="AL20:AM20"/>
    <mergeCell ref="O5:S5"/>
    <mergeCell ref="T5:AD5"/>
    <mergeCell ref="AL12:AM12"/>
    <mergeCell ref="AL13:AM13"/>
  </mergeCells>
  <printOptions/>
  <pageMargins left="0.3937007874015748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3"/>
  <sheetViews>
    <sheetView showGridLines="0" zoomScale="145" zoomScaleNormal="145" zoomScalePageLayoutView="0" workbookViewId="0" topLeftCell="A1">
      <pane ySplit="6" topLeftCell="A53" activePane="bottomLeft" state="frozen"/>
      <selection pane="topLeft" activeCell="A1" sqref="A1"/>
      <selection pane="bottomLeft" activeCell="Y53" sqref="Y53"/>
    </sheetView>
  </sheetViews>
  <sheetFormatPr defaultColWidth="9.00390625" defaultRowHeight="12.75"/>
  <cols>
    <col min="1" max="1" width="19.25390625" style="0" customWidth="1"/>
    <col min="2" max="2" width="5.25390625" style="3" customWidth="1"/>
    <col min="3" max="5" width="3.875" style="0" customWidth="1"/>
    <col min="6" max="12" width="3.875" style="0" hidden="1" customWidth="1"/>
    <col min="13" max="13" width="3.875" style="0" customWidth="1"/>
    <col min="14" max="15" width="8.75390625" style="0" customWidth="1"/>
    <col min="16" max="16" width="9.75390625" style="0" bestFit="1" customWidth="1"/>
    <col min="17" max="20" width="8.75390625" style="0" customWidth="1"/>
  </cols>
  <sheetData>
    <row r="1" spans="1:19" ht="15" customHeight="1">
      <c r="A1" s="112" t="str">
        <f>DRUŽSTVA!C9</f>
        <v>Hod granátem na cíl</v>
      </c>
      <c r="B1" s="18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</row>
    <row r="2" spans="1:19" ht="15" customHeight="1">
      <c r="A2" s="1" t="s">
        <v>51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</row>
    <row r="3" spans="1:19" ht="15" customHeight="1">
      <c r="A3" s="1" t="s">
        <v>50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</row>
    <row r="4" spans="1:19" ht="15" customHeight="1">
      <c r="A4" s="1" t="s">
        <v>46</v>
      </c>
      <c r="B4" s="2"/>
      <c r="C4" s="110"/>
      <c r="D4" s="110"/>
      <c r="E4" s="110"/>
      <c r="F4" s="110"/>
      <c r="G4" s="110"/>
      <c r="H4" s="110"/>
      <c r="I4" s="110"/>
      <c r="J4" s="115"/>
      <c r="K4" s="115"/>
      <c r="L4" s="115"/>
      <c r="M4" s="115"/>
      <c r="N4" s="115"/>
      <c r="O4" s="115"/>
      <c r="P4" s="115"/>
      <c r="Q4" s="115"/>
      <c r="R4" s="1"/>
      <c r="S4" s="1"/>
    </row>
    <row r="5" spans="1:20" ht="15" customHeight="1" thickBot="1">
      <c r="A5" s="7"/>
      <c r="B5" s="2"/>
      <c r="C5" s="263" t="s">
        <v>69</v>
      </c>
      <c r="D5" s="264"/>
      <c r="E5" s="264"/>
      <c r="F5" s="265"/>
      <c r="G5" s="263" t="s">
        <v>53</v>
      </c>
      <c r="H5" s="264"/>
      <c r="I5" s="264"/>
      <c r="J5" s="264"/>
      <c r="K5" s="264"/>
      <c r="L5" s="265"/>
      <c r="M5" s="1"/>
      <c r="N5" s="1"/>
      <c r="O5" s="1"/>
      <c r="P5" s="2" t="s">
        <v>20</v>
      </c>
      <c r="Q5" s="1"/>
      <c r="R5" s="1"/>
      <c r="S5" s="124"/>
      <c r="T5" s="124"/>
    </row>
    <row r="6" spans="1:20" ht="15" customHeight="1" thickBot="1">
      <c r="A6" s="138" t="s">
        <v>23</v>
      </c>
      <c r="B6" s="85" t="s">
        <v>71</v>
      </c>
      <c r="C6" s="139">
        <v>5</v>
      </c>
      <c r="D6" s="140">
        <v>3</v>
      </c>
      <c r="E6" s="140">
        <v>1</v>
      </c>
      <c r="F6" s="141" t="s">
        <v>37</v>
      </c>
      <c r="G6" s="139">
        <v>10</v>
      </c>
      <c r="H6" s="140">
        <v>9</v>
      </c>
      <c r="I6" s="140">
        <v>8</v>
      </c>
      <c r="J6" s="140">
        <v>7</v>
      </c>
      <c r="K6" s="140">
        <v>6</v>
      </c>
      <c r="L6" s="141">
        <v>5</v>
      </c>
      <c r="M6" s="142">
        <v>0</v>
      </c>
      <c r="N6" s="139" t="s">
        <v>19</v>
      </c>
      <c r="O6" s="35"/>
      <c r="P6" s="14" t="s">
        <v>68</v>
      </c>
      <c r="Q6" s="171">
        <v>5</v>
      </c>
      <c r="R6" s="1"/>
      <c r="S6" s="124"/>
      <c r="T6" s="124"/>
    </row>
    <row r="7" spans="1:20" ht="15" customHeight="1">
      <c r="A7" s="143" t="str">
        <f>DRUŽSTVA!B20</f>
        <v>Král jiří</v>
      </c>
      <c r="B7" s="186" t="s">
        <v>70</v>
      </c>
      <c r="C7" s="144"/>
      <c r="D7" s="19">
        <v>5</v>
      </c>
      <c r="E7" s="19"/>
      <c r="F7" s="145"/>
      <c r="G7" s="144"/>
      <c r="H7" s="19"/>
      <c r="I7" s="19"/>
      <c r="J7" s="19"/>
      <c r="K7" s="19"/>
      <c r="L7" s="145"/>
      <c r="M7" s="24"/>
      <c r="N7" s="144">
        <f>C7*$T$8+D7*$T$9+E7*$T$10+F7*$T$11+G7*10+H7*9+I7*8+J7*7+K7*6+L7*5</f>
        <v>15</v>
      </c>
      <c r="O7" s="165"/>
      <c r="P7" s="14">
        <f>SUM(C7:M7)</f>
        <v>5</v>
      </c>
      <c r="Q7" s="165"/>
      <c r="R7" s="1"/>
      <c r="S7" s="250" t="s">
        <v>45</v>
      </c>
      <c r="T7" s="250"/>
    </row>
    <row r="8" spans="1:20" ht="15" customHeight="1">
      <c r="A8" s="168" t="str">
        <f>DRUŽSTVA!B21</f>
        <v>Král Petr</v>
      </c>
      <c r="B8" s="187">
        <v>1</v>
      </c>
      <c r="C8" s="146">
        <v>1</v>
      </c>
      <c r="D8" s="10">
        <v>2</v>
      </c>
      <c r="E8" s="10">
        <v>2</v>
      </c>
      <c r="F8" s="147"/>
      <c r="G8" s="146"/>
      <c r="H8" s="10"/>
      <c r="I8" s="10"/>
      <c r="J8" s="10"/>
      <c r="K8" s="10"/>
      <c r="L8" s="147"/>
      <c r="M8" s="11"/>
      <c r="N8" s="146">
        <f aca="true" t="shared" si="0" ref="N8:N63">C8*$T$8+D8*$T$9+E8*$T$10+F8*$T$11+G8*10+H8*9+I8*8+J8*7+K8*6+L8*5</f>
        <v>13</v>
      </c>
      <c r="O8" s="165"/>
      <c r="P8" s="14">
        <f aca="true" t="shared" si="1" ref="P8:P63">SUM(C8:M8)</f>
        <v>5</v>
      </c>
      <c r="Q8" s="165"/>
      <c r="R8" s="1"/>
      <c r="S8" s="120" t="s">
        <v>31</v>
      </c>
      <c r="T8" s="123">
        <v>5</v>
      </c>
    </row>
    <row r="9" spans="1:20" ht="15" customHeight="1" thickBot="1">
      <c r="A9" s="178" t="str">
        <f>DRUŽSTVA!B22</f>
        <v>Hejlíček David</v>
      </c>
      <c r="B9" s="188">
        <v>1</v>
      </c>
      <c r="C9" s="148">
        <v>4</v>
      </c>
      <c r="D9" s="149">
        <v>1</v>
      </c>
      <c r="E9" s="149"/>
      <c r="F9" s="150"/>
      <c r="G9" s="151"/>
      <c r="H9" s="152"/>
      <c r="I9" s="152"/>
      <c r="J9" s="152"/>
      <c r="K9" s="152"/>
      <c r="L9" s="150"/>
      <c r="M9" s="153"/>
      <c r="N9" s="148">
        <f t="shared" si="0"/>
        <v>23</v>
      </c>
      <c r="O9" s="165"/>
      <c r="P9" s="14">
        <f t="shared" si="1"/>
        <v>5</v>
      </c>
      <c r="Q9" s="165"/>
      <c r="R9" s="1"/>
      <c r="S9" s="120" t="s">
        <v>32</v>
      </c>
      <c r="T9" s="123">
        <v>3</v>
      </c>
    </row>
    <row r="10" spans="1:20" ht="15" customHeight="1">
      <c r="A10" s="172" t="str">
        <f>DRUŽSTVA!B56</f>
        <v>Pokovba Petr st.</v>
      </c>
      <c r="B10" s="188">
        <v>2</v>
      </c>
      <c r="C10" s="154">
        <v>1</v>
      </c>
      <c r="D10" s="62">
        <v>4</v>
      </c>
      <c r="E10" s="62"/>
      <c r="F10" s="155"/>
      <c r="G10" s="156"/>
      <c r="H10" s="157"/>
      <c r="I10" s="157"/>
      <c r="J10" s="157"/>
      <c r="K10" s="157"/>
      <c r="L10" s="155"/>
      <c r="M10" s="158"/>
      <c r="N10" s="154">
        <f t="shared" si="0"/>
        <v>17</v>
      </c>
      <c r="O10" s="165"/>
      <c r="P10" s="14">
        <f t="shared" si="1"/>
        <v>5</v>
      </c>
      <c r="Q10" s="165"/>
      <c r="R10" s="1"/>
      <c r="S10" s="120" t="s">
        <v>33</v>
      </c>
      <c r="T10" s="123">
        <v>1</v>
      </c>
    </row>
    <row r="11" spans="1:20" ht="15" customHeight="1">
      <c r="A11" s="168" t="str">
        <f>DRUŽSTVA!B57</f>
        <v>Pokovba Petr ml.</v>
      </c>
      <c r="B11" s="188">
        <v>2</v>
      </c>
      <c r="C11" s="159">
        <v>1</v>
      </c>
      <c r="D11" s="12">
        <v>3</v>
      </c>
      <c r="E11" s="12">
        <v>1</v>
      </c>
      <c r="F11" s="160"/>
      <c r="G11" s="159"/>
      <c r="H11" s="12"/>
      <c r="I11" s="12"/>
      <c r="J11" s="12"/>
      <c r="K11" s="12"/>
      <c r="L11" s="160"/>
      <c r="M11" s="13"/>
      <c r="N11" s="146">
        <f t="shared" si="0"/>
        <v>15</v>
      </c>
      <c r="O11" s="165"/>
      <c r="P11" s="14">
        <f t="shared" si="1"/>
        <v>5</v>
      </c>
      <c r="Q11" s="165"/>
      <c r="R11" s="1"/>
      <c r="S11" s="120" t="s">
        <v>37</v>
      </c>
      <c r="T11" s="123"/>
    </row>
    <row r="12" spans="1:19" ht="15" customHeight="1" thickBot="1">
      <c r="A12" s="179" t="str">
        <f>DRUŽSTVA!B58</f>
        <v>Bicek Arnošt</v>
      </c>
      <c r="B12" s="188">
        <v>2</v>
      </c>
      <c r="C12" s="148">
        <v>3</v>
      </c>
      <c r="D12" s="149">
        <v>2</v>
      </c>
      <c r="E12" s="149"/>
      <c r="F12" s="150"/>
      <c r="G12" s="151"/>
      <c r="H12" s="152"/>
      <c r="I12" s="152"/>
      <c r="J12" s="152"/>
      <c r="K12" s="152"/>
      <c r="L12" s="150"/>
      <c r="M12" s="153"/>
      <c r="N12" s="148">
        <f t="shared" si="0"/>
        <v>21</v>
      </c>
      <c r="O12" s="165"/>
      <c r="P12" s="14">
        <f t="shared" si="1"/>
        <v>5</v>
      </c>
      <c r="Q12" s="165"/>
      <c r="R12" s="1"/>
      <c r="S12" s="1"/>
    </row>
    <row r="13" spans="1:18" ht="15" customHeight="1">
      <c r="A13" s="180" t="str">
        <f>DRUŽSTVA!B17</f>
        <v>Žemlička Ladislav</v>
      </c>
      <c r="B13" s="188">
        <v>3</v>
      </c>
      <c r="C13" s="154">
        <v>1</v>
      </c>
      <c r="D13" s="62">
        <v>3</v>
      </c>
      <c r="E13" s="62">
        <v>1</v>
      </c>
      <c r="F13" s="161"/>
      <c r="G13" s="154"/>
      <c r="H13" s="62"/>
      <c r="I13" s="62"/>
      <c r="J13" s="62"/>
      <c r="K13" s="62"/>
      <c r="L13" s="161"/>
      <c r="M13" s="162"/>
      <c r="N13" s="154">
        <f t="shared" si="0"/>
        <v>15</v>
      </c>
      <c r="O13" s="165"/>
      <c r="P13" s="14">
        <f t="shared" si="1"/>
        <v>5</v>
      </c>
      <c r="Q13" s="165"/>
      <c r="R13" s="1"/>
    </row>
    <row r="14" spans="1:18" ht="15" customHeight="1">
      <c r="A14" s="168" t="str">
        <f>DRUŽSTVA!B18</f>
        <v>Jungwirth Jan</v>
      </c>
      <c r="B14" s="188">
        <v>3</v>
      </c>
      <c r="C14" s="146">
        <v>3</v>
      </c>
      <c r="D14" s="10">
        <v>2</v>
      </c>
      <c r="E14" s="10"/>
      <c r="F14" s="147"/>
      <c r="G14" s="146"/>
      <c r="H14" s="10"/>
      <c r="I14" s="10"/>
      <c r="J14" s="10"/>
      <c r="K14" s="10"/>
      <c r="L14" s="147"/>
      <c r="M14" s="11"/>
      <c r="N14" s="146">
        <f t="shared" si="0"/>
        <v>21</v>
      </c>
      <c r="O14" s="165"/>
      <c r="P14" s="14">
        <f t="shared" si="1"/>
        <v>5</v>
      </c>
      <c r="Q14" s="165"/>
      <c r="R14" s="1"/>
    </row>
    <row r="15" spans="1:18" ht="15" customHeight="1" thickBot="1">
      <c r="A15" s="178" t="str">
        <f>DRUŽSTVA!B19</f>
        <v>Konrád František</v>
      </c>
      <c r="B15" s="188">
        <v>3</v>
      </c>
      <c r="C15" s="148">
        <v>2</v>
      </c>
      <c r="D15" s="149">
        <v>2</v>
      </c>
      <c r="E15" s="149">
        <v>1</v>
      </c>
      <c r="F15" s="163"/>
      <c r="G15" s="148"/>
      <c r="H15" s="149"/>
      <c r="I15" s="149"/>
      <c r="J15" s="149"/>
      <c r="K15" s="149"/>
      <c r="L15" s="163"/>
      <c r="M15" s="164"/>
      <c r="N15" s="148">
        <f t="shared" si="0"/>
        <v>17</v>
      </c>
      <c r="O15" s="165"/>
      <c r="P15" s="14">
        <f t="shared" si="1"/>
        <v>5</v>
      </c>
      <c r="Q15" s="165"/>
      <c r="R15" s="1"/>
    </row>
    <row r="16" spans="1:18" ht="15" customHeight="1">
      <c r="A16" s="172" t="str">
        <f>DRUŽSTVA!B14</f>
        <v>Rendl Josef</v>
      </c>
      <c r="B16" s="188">
        <v>4</v>
      </c>
      <c r="C16" s="154">
        <v>4</v>
      </c>
      <c r="D16" s="62">
        <v>1</v>
      </c>
      <c r="E16" s="62"/>
      <c r="F16" s="161"/>
      <c r="G16" s="154"/>
      <c r="H16" s="62"/>
      <c r="I16" s="62"/>
      <c r="J16" s="62"/>
      <c r="K16" s="62"/>
      <c r="L16" s="161"/>
      <c r="M16" s="162"/>
      <c r="N16" s="154">
        <f t="shared" si="0"/>
        <v>23</v>
      </c>
      <c r="O16" s="165"/>
      <c r="P16" s="14">
        <f t="shared" si="1"/>
        <v>5</v>
      </c>
      <c r="Q16" s="165"/>
      <c r="R16" s="1"/>
    </row>
    <row r="17" spans="1:18" ht="15" customHeight="1">
      <c r="A17" s="168" t="str">
        <f>DRUŽSTVA!B15</f>
        <v>Rendl Pavel</v>
      </c>
      <c r="B17" s="188">
        <v>4</v>
      </c>
      <c r="C17" s="146">
        <v>1</v>
      </c>
      <c r="D17" s="10">
        <v>1</v>
      </c>
      <c r="E17" s="10">
        <v>3</v>
      </c>
      <c r="F17" s="147"/>
      <c r="G17" s="146"/>
      <c r="H17" s="10"/>
      <c r="I17" s="10"/>
      <c r="J17" s="10"/>
      <c r="K17" s="10"/>
      <c r="L17" s="147"/>
      <c r="M17" s="11"/>
      <c r="N17" s="146">
        <f t="shared" si="0"/>
        <v>11</v>
      </c>
      <c r="O17" s="165"/>
      <c r="P17" s="14">
        <f t="shared" si="1"/>
        <v>5</v>
      </c>
      <c r="Q17" s="165"/>
      <c r="R17" s="1"/>
    </row>
    <row r="18" spans="1:19" ht="15" customHeight="1" thickBot="1">
      <c r="A18" s="179" t="str">
        <f>DRUŽSTVA!B16</f>
        <v>Vítovec Miloslav</v>
      </c>
      <c r="B18" s="188">
        <v>4</v>
      </c>
      <c r="C18" s="148">
        <v>1</v>
      </c>
      <c r="D18" s="149">
        <v>3</v>
      </c>
      <c r="E18" s="149">
        <v>1</v>
      </c>
      <c r="F18" s="150"/>
      <c r="G18" s="151"/>
      <c r="H18" s="152"/>
      <c r="I18" s="152"/>
      <c r="J18" s="152"/>
      <c r="K18" s="152"/>
      <c r="L18" s="150"/>
      <c r="M18" s="153"/>
      <c r="N18" s="148">
        <f t="shared" si="0"/>
        <v>15</v>
      </c>
      <c r="O18" s="165"/>
      <c r="P18" s="14">
        <f t="shared" si="1"/>
        <v>5</v>
      </c>
      <c r="Q18" s="165"/>
      <c r="R18" s="1"/>
      <c r="S18" s="1"/>
    </row>
    <row r="19" spans="1:19" ht="15" customHeight="1">
      <c r="A19" s="180" t="str">
        <f>DRUŽSTVA!B35</f>
        <v>Baránek Pavel</v>
      </c>
      <c r="B19" s="188">
        <v>5</v>
      </c>
      <c r="C19" s="154">
        <v>4</v>
      </c>
      <c r="D19" s="62">
        <v>1</v>
      </c>
      <c r="E19" s="62"/>
      <c r="F19" s="155"/>
      <c r="G19" s="156"/>
      <c r="H19" s="157"/>
      <c r="I19" s="157"/>
      <c r="J19" s="157"/>
      <c r="K19" s="157"/>
      <c r="L19" s="155"/>
      <c r="M19" s="158"/>
      <c r="N19" s="154">
        <f t="shared" si="0"/>
        <v>23</v>
      </c>
      <c r="O19" s="165"/>
      <c r="P19" s="14">
        <f t="shared" si="1"/>
        <v>5</v>
      </c>
      <c r="Q19" s="165"/>
      <c r="R19" s="1"/>
      <c r="S19" s="1"/>
    </row>
    <row r="20" spans="1:19" ht="15" customHeight="1">
      <c r="A20" s="168" t="str">
        <f>DRUŽSTVA!B36</f>
        <v>Vaněk Josef</v>
      </c>
      <c r="B20" s="188">
        <v>5</v>
      </c>
      <c r="C20" s="146">
        <v>2</v>
      </c>
      <c r="D20" s="10">
        <v>3</v>
      </c>
      <c r="E20" s="10"/>
      <c r="F20" s="160"/>
      <c r="G20" s="159"/>
      <c r="H20" s="12"/>
      <c r="I20" s="12"/>
      <c r="J20" s="12"/>
      <c r="K20" s="12"/>
      <c r="L20" s="160"/>
      <c r="M20" s="13"/>
      <c r="N20" s="146">
        <f t="shared" si="0"/>
        <v>19</v>
      </c>
      <c r="O20" s="165"/>
      <c r="P20" s="14">
        <f t="shared" si="1"/>
        <v>5</v>
      </c>
      <c r="Q20" s="165"/>
      <c r="R20" s="1"/>
      <c r="S20" s="1"/>
    </row>
    <row r="21" spans="1:19" ht="15" customHeight="1" thickBot="1">
      <c r="A21" s="178" t="str">
        <f>DRUŽSTVA!B37</f>
        <v>Maňour František</v>
      </c>
      <c r="B21" s="188">
        <v>5</v>
      </c>
      <c r="C21" s="148">
        <v>4</v>
      </c>
      <c r="D21" s="149">
        <v>1</v>
      </c>
      <c r="E21" s="149"/>
      <c r="F21" s="150"/>
      <c r="G21" s="151"/>
      <c r="H21" s="152"/>
      <c r="I21" s="152"/>
      <c r="J21" s="152"/>
      <c r="K21" s="152"/>
      <c r="L21" s="150"/>
      <c r="M21" s="153"/>
      <c r="N21" s="148">
        <f t="shared" si="0"/>
        <v>23</v>
      </c>
      <c r="O21" s="165"/>
      <c r="P21" s="14">
        <f t="shared" si="1"/>
        <v>5</v>
      </c>
      <c r="Q21" s="165"/>
      <c r="R21" s="1"/>
      <c r="S21" s="1"/>
    </row>
    <row r="22" spans="1:19" ht="15" customHeight="1">
      <c r="A22" s="172" t="str">
        <f>DRUŽSTVA!B29</f>
        <v>Brejžek Vojtěch</v>
      </c>
      <c r="B22" s="188">
        <v>6</v>
      </c>
      <c r="C22" s="154">
        <v>2</v>
      </c>
      <c r="D22" s="62">
        <v>3</v>
      </c>
      <c r="E22" s="62"/>
      <c r="F22" s="155"/>
      <c r="G22" s="156"/>
      <c r="H22" s="157"/>
      <c r="I22" s="157"/>
      <c r="J22" s="157"/>
      <c r="K22" s="157"/>
      <c r="L22" s="155"/>
      <c r="M22" s="158"/>
      <c r="N22" s="154">
        <f t="shared" si="0"/>
        <v>19</v>
      </c>
      <c r="O22" s="165"/>
      <c r="P22" s="14">
        <f t="shared" si="1"/>
        <v>5</v>
      </c>
      <c r="Q22" s="165"/>
      <c r="R22" s="1"/>
      <c r="S22" s="1"/>
    </row>
    <row r="23" spans="1:19" ht="15" customHeight="1">
      <c r="A23" s="168" t="str">
        <f>DRUŽSTVA!B30</f>
        <v>Švihálek jiří</v>
      </c>
      <c r="B23" s="188">
        <v>6</v>
      </c>
      <c r="C23" s="146">
        <v>1</v>
      </c>
      <c r="D23" s="10">
        <v>1</v>
      </c>
      <c r="E23" s="10">
        <v>1</v>
      </c>
      <c r="F23" s="160"/>
      <c r="G23" s="159"/>
      <c r="H23" s="12"/>
      <c r="I23" s="12"/>
      <c r="J23" s="12"/>
      <c r="K23" s="12"/>
      <c r="L23" s="160"/>
      <c r="M23" s="13">
        <v>2</v>
      </c>
      <c r="N23" s="146">
        <f t="shared" si="0"/>
        <v>9</v>
      </c>
      <c r="O23" s="165"/>
      <c r="P23" s="14">
        <f t="shared" si="1"/>
        <v>5</v>
      </c>
      <c r="Q23" s="165"/>
      <c r="R23" s="1"/>
      <c r="S23" s="1"/>
    </row>
    <row r="24" spans="1:19" ht="15" customHeight="1" thickBot="1">
      <c r="A24" s="179" t="str">
        <f>DRUŽSTVA!B31</f>
        <v>Vejslík Vladimír</v>
      </c>
      <c r="B24" s="188">
        <v>6</v>
      </c>
      <c r="C24" s="148">
        <v>3</v>
      </c>
      <c r="D24" s="149">
        <v>2</v>
      </c>
      <c r="E24" s="149"/>
      <c r="F24" s="150"/>
      <c r="G24" s="151"/>
      <c r="H24" s="152"/>
      <c r="I24" s="152"/>
      <c r="J24" s="152"/>
      <c r="K24" s="152"/>
      <c r="L24" s="150"/>
      <c r="M24" s="153"/>
      <c r="N24" s="148">
        <f t="shared" si="0"/>
        <v>21</v>
      </c>
      <c r="O24" s="165"/>
      <c r="P24" s="14">
        <f t="shared" si="1"/>
        <v>5</v>
      </c>
      <c r="Q24" s="165"/>
      <c r="R24" s="1"/>
      <c r="S24" s="1"/>
    </row>
    <row r="25" spans="1:19" ht="15" customHeight="1">
      <c r="A25" s="180" t="str">
        <f>DRUŽSTVA!B23</f>
        <v>Gažák Karel</v>
      </c>
      <c r="B25" s="188">
        <v>7</v>
      </c>
      <c r="C25" s="154">
        <v>3</v>
      </c>
      <c r="D25" s="62">
        <v>2</v>
      </c>
      <c r="E25" s="62"/>
      <c r="F25" s="155"/>
      <c r="G25" s="156"/>
      <c r="H25" s="157"/>
      <c r="I25" s="157"/>
      <c r="J25" s="157"/>
      <c r="K25" s="157"/>
      <c r="L25" s="155"/>
      <c r="M25" s="158"/>
      <c r="N25" s="154">
        <f t="shared" si="0"/>
        <v>21</v>
      </c>
      <c r="O25" s="165"/>
      <c r="P25" s="14">
        <f t="shared" si="1"/>
        <v>5</v>
      </c>
      <c r="Q25" s="165"/>
      <c r="R25" s="1"/>
      <c r="S25" s="1"/>
    </row>
    <row r="26" spans="1:19" ht="15" customHeight="1">
      <c r="A26" s="168" t="str">
        <f>DRUŽSTVA!B24</f>
        <v>Jirouch Stanislav</v>
      </c>
      <c r="B26" s="188">
        <v>7</v>
      </c>
      <c r="C26" s="146">
        <v>1</v>
      </c>
      <c r="D26" s="10">
        <v>2</v>
      </c>
      <c r="E26" s="10">
        <v>2</v>
      </c>
      <c r="F26" s="160"/>
      <c r="G26" s="159"/>
      <c r="H26" s="12"/>
      <c r="I26" s="12"/>
      <c r="J26" s="12"/>
      <c r="K26" s="12"/>
      <c r="L26" s="160"/>
      <c r="M26" s="13"/>
      <c r="N26" s="146">
        <f t="shared" si="0"/>
        <v>13</v>
      </c>
      <c r="O26" s="165"/>
      <c r="P26" s="14">
        <f t="shared" si="1"/>
        <v>5</v>
      </c>
      <c r="Q26" s="165"/>
      <c r="R26" s="1"/>
      <c r="S26" s="1"/>
    </row>
    <row r="27" spans="1:19" ht="15" customHeight="1" thickBot="1">
      <c r="A27" s="178" t="str">
        <f>DRUŽSTVA!B25</f>
        <v>Fiala Miroslav</v>
      </c>
      <c r="B27" s="188">
        <v>7</v>
      </c>
      <c r="C27" s="148">
        <v>1</v>
      </c>
      <c r="D27" s="149">
        <v>2</v>
      </c>
      <c r="E27" s="149">
        <v>2</v>
      </c>
      <c r="F27" s="150"/>
      <c r="G27" s="151"/>
      <c r="H27" s="152"/>
      <c r="I27" s="152"/>
      <c r="J27" s="152"/>
      <c r="K27" s="152"/>
      <c r="L27" s="150"/>
      <c r="M27" s="153"/>
      <c r="N27" s="148">
        <f t="shared" si="0"/>
        <v>13</v>
      </c>
      <c r="O27" s="165"/>
      <c r="P27" s="14">
        <f t="shared" si="1"/>
        <v>5</v>
      </c>
      <c r="Q27" s="165"/>
      <c r="R27" s="1"/>
      <c r="S27" s="1"/>
    </row>
    <row r="28" spans="1:19" ht="15" customHeight="1">
      <c r="A28" s="172" t="str">
        <f>DRUŽSTVA!B65</f>
        <v>Čekal Josef</v>
      </c>
      <c r="B28" s="188">
        <v>8</v>
      </c>
      <c r="C28" s="154"/>
      <c r="D28" s="62">
        <v>3</v>
      </c>
      <c r="E28" s="62"/>
      <c r="F28" s="161"/>
      <c r="G28" s="156"/>
      <c r="H28" s="157"/>
      <c r="I28" s="157"/>
      <c r="J28" s="157"/>
      <c r="K28" s="157"/>
      <c r="L28" s="155"/>
      <c r="M28" s="158">
        <v>2</v>
      </c>
      <c r="N28" s="154">
        <f t="shared" si="0"/>
        <v>9</v>
      </c>
      <c r="O28" s="165"/>
      <c r="P28" s="14">
        <f t="shared" si="1"/>
        <v>5</v>
      </c>
      <c r="Q28" s="165"/>
      <c r="R28" s="1"/>
      <c r="S28" s="1"/>
    </row>
    <row r="29" spans="1:19" ht="15" customHeight="1">
      <c r="A29" s="168" t="str">
        <f>DRUŽSTVA!B66</f>
        <v>Matějka Milan</v>
      </c>
      <c r="B29" s="188">
        <v>8</v>
      </c>
      <c r="C29" s="146">
        <v>3</v>
      </c>
      <c r="D29" s="10">
        <v>2</v>
      </c>
      <c r="E29" s="10"/>
      <c r="F29" s="160"/>
      <c r="G29" s="159"/>
      <c r="H29" s="12"/>
      <c r="I29" s="12"/>
      <c r="J29" s="12"/>
      <c r="K29" s="12"/>
      <c r="L29" s="160"/>
      <c r="M29" s="13"/>
      <c r="N29" s="146">
        <f t="shared" si="0"/>
        <v>21</v>
      </c>
      <c r="O29" s="165"/>
      <c r="P29" s="14">
        <f t="shared" si="1"/>
        <v>5</v>
      </c>
      <c r="Q29" s="165"/>
      <c r="R29" s="1"/>
      <c r="S29" s="1"/>
    </row>
    <row r="30" spans="1:19" ht="15" customHeight="1" thickBot="1">
      <c r="A30" s="179" t="str">
        <f>DRUŽSTVA!B67</f>
        <v>Novotný Jaroslav</v>
      </c>
      <c r="B30" s="188">
        <v>8</v>
      </c>
      <c r="C30" s="148">
        <v>2</v>
      </c>
      <c r="D30" s="149">
        <v>2</v>
      </c>
      <c r="E30" s="149">
        <v>1</v>
      </c>
      <c r="F30" s="150"/>
      <c r="G30" s="151"/>
      <c r="H30" s="152"/>
      <c r="I30" s="152"/>
      <c r="J30" s="152"/>
      <c r="K30" s="152"/>
      <c r="L30" s="150"/>
      <c r="M30" s="153"/>
      <c r="N30" s="148">
        <f t="shared" si="0"/>
        <v>17</v>
      </c>
      <c r="O30" s="165"/>
      <c r="P30" s="14">
        <f t="shared" si="1"/>
        <v>5</v>
      </c>
      <c r="Q30" s="165"/>
      <c r="R30" s="1"/>
      <c r="S30" s="1"/>
    </row>
    <row r="31" spans="1:19" ht="15" customHeight="1">
      <c r="A31" s="180" t="str">
        <f>DRUŽSTVA!B32</f>
        <v>Mesároš Štefan</v>
      </c>
      <c r="B31" s="188">
        <v>9</v>
      </c>
      <c r="C31" s="154">
        <v>2</v>
      </c>
      <c r="D31" s="62"/>
      <c r="E31" s="62">
        <v>3</v>
      </c>
      <c r="F31" s="155"/>
      <c r="G31" s="156"/>
      <c r="H31" s="157"/>
      <c r="I31" s="157"/>
      <c r="J31" s="157"/>
      <c r="K31" s="157"/>
      <c r="L31" s="155"/>
      <c r="M31" s="158"/>
      <c r="N31" s="154">
        <f t="shared" si="0"/>
        <v>13</v>
      </c>
      <c r="O31" s="165"/>
      <c r="P31" s="14">
        <f t="shared" si="1"/>
        <v>5</v>
      </c>
      <c r="Q31" s="165"/>
      <c r="R31" s="1"/>
      <c r="S31" s="1"/>
    </row>
    <row r="32" spans="1:19" ht="15" customHeight="1">
      <c r="A32" s="168" t="str">
        <f>DRUŽSTVA!B33</f>
        <v>Wrzecionko Albert</v>
      </c>
      <c r="B32" s="188">
        <v>9</v>
      </c>
      <c r="C32" s="146"/>
      <c r="D32" s="10">
        <v>2</v>
      </c>
      <c r="E32" s="10"/>
      <c r="F32" s="160"/>
      <c r="G32" s="159"/>
      <c r="H32" s="12"/>
      <c r="I32" s="12"/>
      <c r="J32" s="12"/>
      <c r="K32" s="12"/>
      <c r="L32" s="160"/>
      <c r="M32" s="13">
        <v>3</v>
      </c>
      <c r="N32" s="146">
        <f t="shared" si="0"/>
        <v>6</v>
      </c>
      <c r="O32" s="165"/>
      <c r="P32" s="14">
        <f t="shared" si="1"/>
        <v>5</v>
      </c>
      <c r="Q32" s="165"/>
      <c r="R32" s="1"/>
      <c r="S32" s="1"/>
    </row>
    <row r="33" spans="1:19" ht="15" customHeight="1" thickBot="1">
      <c r="A33" s="178" t="str">
        <f>DRUŽSTVA!B34</f>
        <v>Landkammer Václav</v>
      </c>
      <c r="B33" s="188">
        <v>9</v>
      </c>
      <c r="C33" s="148">
        <v>2</v>
      </c>
      <c r="D33" s="149">
        <v>3</v>
      </c>
      <c r="E33" s="149"/>
      <c r="F33" s="150"/>
      <c r="G33" s="151"/>
      <c r="H33" s="152"/>
      <c r="I33" s="152"/>
      <c r="J33" s="152"/>
      <c r="K33" s="152"/>
      <c r="L33" s="150"/>
      <c r="M33" s="153"/>
      <c r="N33" s="148">
        <f t="shared" si="0"/>
        <v>19</v>
      </c>
      <c r="O33" s="165"/>
      <c r="P33" s="14">
        <f t="shared" si="1"/>
        <v>5</v>
      </c>
      <c r="Q33" s="165"/>
      <c r="R33" s="1"/>
      <c r="S33" s="1"/>
    </row>
    <row r="34" spans="1:19" ht="15" customHeight="1">
      <c r="A34" s="172" t="str">
        <f>DRUŽSTVA!B44</f>
        <v>Koch Miroslav</v>
      </c>
      <c r="B34" s="188">
        <v>10</v>
      </c>
      <c r="C34" s="154">
        <v>3</v>
      </c>
      <c r="D34" s="62">
        <v>1</v>
      </c>
      <c r="E34" s="62">
        <v>1</v>
      </c>
      <c r="F34" s="155"/>
      <c r="G34" s="156"/>
      <c r="H34" s="157"/>
      <c r="I34" s="157"/>
      <c r="J34" s="157"/>
      <c r="K34" s="157"/>
      <c r="L34" s="155"/>
      <c r="M34" s="158"/>
      <c r="N34" s="154">
        <f t="shared" si="0"/>
        <v>19</v>
      </c>
      <c r="O34" s="165"/>
      <c r="P34" s="14">
        <f t="shared" si="1"/>
        <v>5</v>
      </c>
      <c r="Q34" s="165"/>
      <c r="R34" s="1"/>
      <c r="S34" s="1"/>
    </row>
    <row r="35" spans="1:19" ht="15" customHeight="1">
      <c r="A35" s="168" t="str">
        <f>DRUŽSTVA!B45</f>
        <v>Získal Karel</v>
      </c>
      <c r="B35" s="188">
        <v>10</v>
      </c>
      <c r="C35" s="146">
        <v>1</v>
      </c>
      <c r="D35" s="10">
        <v>3</v>
      </c>
      <c r="E35" s="10">
        <v>1</v>
      </c>
      <c r="F35" s="160"/>
      <c r="G35" s="159"/>
      <c r="H35" s="12"/>
      <c r="I35" s="12"/>
      <c r="J35" s="12"/>
      <c r="K35" s="12"/>
      <c r="L35" s="160"/>
      <c r="M35" s="13"/>
      <c r="N35" s="146">
        <f t="shared" si="0"/>
        <v>15</v>
      </c>
      <c r="O35" s="165"/>
      <c r="P35" s="14">
        <f t="shared" si="1"/>
        <v>5</v>
      </c>
      <c r="Q35" s="165"/>
      <c r="R35" s="1"/>
      <c r="S35" s="1"/>
    </row>
    <row r="36" spans="1:19" ht="15" customHeight="1" thickBot="1">
      <c r="A36" s="179" t="str">
        <f>DRUŽSTVA!B46</f>
        <v>Herceg Bohumil</v>
      </c>
      <c r="B36" s="188">
        <v>10</v>
      </c>
      <c r="C36" s="148"/>
      <c r="D36" s="149">
        <v>3</v>
      </c>
      <c r="E36" s="149"/>
      <c r="F36" s="150"/>
      <c r="G36" s="151"/>
      <c r="H36" s="152"/>
      <c r="I36" s="152"/>
      <c r="J36" s="152"/>
      <c r="K36" s="152"/>
      <c r="L36" s="150"/>
      <c r="M36" s="153">
        <v>2</v>
      </c>
      <c r="N36" s="148">
        <f t="shared" si="0"/>
        <v>9</v>
      </c>
      <c r="O36" s="165"/>
      <c r="P36" s="14">
        <f t="shared" si="1"/>
        <v>5</v>
      </c>
      <c r="Q36" s="165"/>
      <c r="R36" s="1"/>
      <c r="S36" s="1"/>
    </row>
    <row r="37" spans="1:19" ht="15" customHeight="1">
      <c r="A37" s="180" t="str">
        <f>DRUŽSTVA!B38</f>
        <v>Zeman Tomáš, nrtm.</v>
      </c>
      <c r="B37" s="188">
        <v>11</v>
      </c>
      <c r="C37" s="154">
        <v>1</v>
      </c>
      <c r="D37" s="62">
        <v>4</v>
      </c>
      <c r="E37" s="62"/>
      <c r="F37" s="155"/>
      <c r="G37" s="156"/>
      <c r="H37" s="157"/>
      <c r="I37" s="157"/>
      <c r="J37" s="157"/>
      <c r="K37" s="157"/>
      <c r="L37" s="155"/>
      <c r="M37" s="158"/>
      <c r="N37" s="154">
        <f t="shared" si="0"/>
        <v>17</v>
      </c>
      <c r="O37" s="165"/>
      <c r="P37" s="14">
        <f t="shared" si="1"/>
        <v>5</v>
      </c>
      <c r="Q37" s="165"/>
      <c r="R37" s="1"/>
      <c r="S37" s="1"/>
    </row>
    <row r="38" spans="1:19" ht="15" customHeight="1">
      <c r="A38" s="168" t="str">
        <f>DRUŽSTVA!B39</f>
        <v>Autratová Kristýna, des.</v>
      </c>
      <c r="B38" s="188">
        <v>11</v>
      </c>
      <c r="C38" s="146"/>
      <c r="D38" s="10">
        <v>2</v>
      </c>
      <c r="E38" s="10">
        <v>3</v>
      </c>
      <c r="F38" s="160"/>
      <c r="G38" s="159"/>
      <c r="H38" s="12"/>
      <c r="I38" s="12"/>
      <c r="J38" s="12"/>
      <c r="K38" s="12"/>
      <c r="L38" s="160"/>
      <c r="M38" s="13"/>
      <c r="N38" s="146">
        <f t="shared" si="0"/>
        <v>9</v>
      </c>
      <c r="O38" s="165"/>
      <c r="P38" s="14">
        <f t="shared" si="1"/>
        <v>5</v>
      </c>
      <c r="Q38" s="165"/>
      <c r="R38" s="1"/>
      <c r="S38" s="1"/>
    </row>
    <row r="39" spans="1:19" ht="15" customHeight="1" thickBot="1">
      <c r="A39" s="178" t="str">
        <f>DRUŽSTVA!B40</f>
        <v>Morava Martin, čet.</v>
      </c>
      <c r="B39" s="188">
        <v>11</v>
      </c>
      <c r="C39" s="148">
        <v>1</v>
      </c>
      <c r="D39" s="149">
        <v>3</v>
      </c>
      <c r="E39" s="149">
        <v>1</v>
      </c>
      <c r="F39" s="150"/>
      <c r="G39" s="151"/>
      <c r="H39" s="152"/>
      <c r="I39" s="152"/>
      <c r="J39" s="152"/>
      <c r="K39" s="152"/>
      <c r="L39" s="150"/>
      <c r="M39" s="153"/>
      <c r="N39" s="148">
        <f t="shared" si="0"/>
        <v>15</v>
      </c>
      <c r="O39" s="165"/>
      <c r="P39" s="14">
        <f t="shared" si="1"/>
        <v>5</v>
      </c>
      <c r="Q39" s="165"/>
      <c r="R39" s="1"/>
      <c r="S39" s="1"/>
    </row>
    <row r="40" spans="1:19" ht="15" customHeight="1">
      <c r="A40" s="172" t="str">
        <f>DRUŽSTVA!B59</f>
        <v>Friebergová Karolína</v>
      </c>
      <c r="B40" s="188">
        <v>12</v>
      </c>
      <c r="C40" s="154">
        <v>1</v>
      </c>
      <c r="D40" s="62">
        <v>3</v>
      </c>
      <c r="E40" s="62"/>
      <c r="F40" s="155"/>
      <c r="G40" s="156"/>
      <c r="H40" s="157"/>
      <c r="I40" s="157"/>
      <c r="J40" s="157"/>
      <c r="K40" s="157"/>
      <c r="L40" s="155"/>
      <c r="M40" s="158">
        <v>1</v>
      </c>
      <c r="N40" s="154">
        <f t="shared" si="0"/>
        <v>14</v>
      </c>
      <c r="O40" s="165"/>
      <c r="P40" s="14">
        <f t="shared" si="1"/>
        <v>5</v>
      </c>
      <c r="Q40" s="165"/>
      <c r="R40" s="1"/>
      <c r="S40" s="1"/>
    </row>
    <row r="41" spans="1:19" ht="15" customHeight="1">
      <c r="A41" s="168" t="str">
        <f>DRUŽSTVA!B60</f>
        <v>Tomáš Richard</v>
      </c>
      <c r="B41" s="188">
        <v>12</v>
      </c>
      <c r="C41" s="146">
        <v>1</v>
      </c>
      <c r="D41" s="10">
        <v>3</v>
      </c>
      <c r="E41" s="10">
        <v>1</v>
      </c>
      <c r="F41" s="160"/>
      <c r="G41" s="159"/>
      <c r="H41" s="12"/>
      <c r="I41" s="12"/>
      <c r="J41" s="12"/>
      <c r="K41" s="12"/>
      <c r="L41" s="160"/>
      <c r="M41" s="13"/>
      <c r="N41" s="146">
        <f t="shared" si="0"/>
        <v>15</v>
      </c>
      <c r="O41" s="165"/>
      <c r="P41" s="14">
        <f t="shared" si="1"/>
        <v>5</v>
      </c>
      <c r="Q41" s="165"/>
      <c r="R41" s="1"/>
      <c r="S41" s="1"/>
    </row>
    <row r="42" spans="1:19" ht="15" customHeight="1" thickBot="1">
      <c r="A42" s="181" t="str">
        <f>DRUŽSTVA!B61</f>
        <v>Čížek Petr</v>
      </c>
      <c r="B42" s="188">
        <v>12</v>
      </c>
      <c r="C42" s="148">
        <v>2</v>
      </c>
      <c r="D42" s="149">
        <v>3</v>
      </c>
      <c r="E42" s="149"/>
      <c r="F42" s="150"/>
      <c r="G42" s="151"/>
      <c r="H42" s="152"/>
      <c r="I42" s="152"/>
      <c r="J42" s="152"/>
      <c r="K42" s="152"/>
      <c r="L42" s="150"/>
      <c r="M42" s="153"/>
      <c r="N42" s="148">
        <f t="shared" si="0"/>
        <v>19</v>
      </c>
      <c r="O42" s="165"/>
      <c r="P42" s="14">
        <f t="shared" si="1"/>
        <v>5</v>
      </c>
      <c r="Q42" s="165"/>
      <c r="R42" s="1"/>
      <c r="S42" s="1"/>
    </row>
    <row r="43" spans="1:19" ht="15" customHeight="1">
      <c r="A43" s="182" t="str">
        <f>DRUŽSTVA!B62</f>
        <v>Nekula Matěj, des.</v>
      </c>
      <c r="B43" s="188">
        <v>13</v>
      </c>
      <c r="C43" s="154">
        <v>3</v>
      </c>
      <c r="D43" s="62">
        <v>1</v>
      </c>
      <c r="E43" s="62"/>
      <c r="F43" s="155"/>
      <c r="G43" s="156"/>
      <c r="H43" s="157"/>
      <c r="I43" s="157"/>
      <c r="J43" s="157"/>
      <c r="K43" s="157"/>
      <c r="L43" s="155"/>
      <c r="M43" s="158">
        <v>1</v>
      </c>
      <c r="N43" s="154">
        <f t="shared" si="0"/>
        <v>18</v>
      </c>
      <c r="O43" s="165"/>
      <c r="P43" s="14">
        <f t="shared" si="1"/>
        <v>5</v>
      </c>
      <c r="Q43" s="165"/>
      <c r="R43" s="1"/>
      <c r="S43" s="1"/>
    </row>
    <row r="44" spans="1:19" ht="15" customHeight="1">
      <c r="A44" s="183" t="str">
        <f>DRUŽSTVA!B63</f>
        <v>Galuška Jakub</v>
      </c>
      <c r="B44" s="188">
        <v>13</v>
      </c>
      <c r="C44" s="146">
        <v>3</v>
      </c>
      <c r="D44" s="10">
        <v>1</v>
      </c>
      <c r="E44" s="10"/>
      <c r="F44" s="147"/>
      <c r="G44" s="159"/>
      <c r="H44" s="12"/>
      <c r="I44" s="12"/>
      <c r="J44" s="12"/>
      <c r="K44" s="12"/>
      <c r="L44" s="160"/>
      <c r="M44" s="13">
        <v>1</v>
      </c>
      <c r="N44" s="146">
        <f t="shared" si="0"/>
        <v>18</v>
      </c>
      <c r="O44" s="165"/>
      <c r="P44" s="14">
        <f t="shared" si="1"/>
        <v>5</v>
      </c>
      <c r="Q44" s="165"/>
      <c r="R44" s="1"/>
      <c r="S44" s="1"/>
    </row>
    <row r="45" spans="1:19" ht="15" customHeight="1" thickBot="1">
      <c r="A45" s="184" t="str">
        <f>DRUŽSTVA!B64</f>
        <v>Nejedlý Filip, svob.</v>
      </c>
      <c r="B45" s="188">
        <v>13</v>
      </c>
      <c r="C45" s="148">
        <v>2</v>
      </c>
      <c r="D45" s="149">
        <v>3</v>
      </c>
      <c r="E45" s="149"/>
      <c r="F45" s="150"/>
      <c r="G45" s="151"/>
      <c r="H45" s="152"/>
      <c r="I45" s="152"/>
      <c r="J45" s="152"/>
      <c r="K45" s="152"/>
      <c r="L45" s="150"/>
      <c r="M45" s="153"/>
      <c r="N45" s="148">
        <f t="shared" si="0"/>
        <v>19</v>
      </c>
      <c r="O45" s="165"/>
      <c r="P45" s="14">
        <f t="shared" si="1"/>
        <v>5</v>
      </c>
      <c r="Q45" s="165"/>
      <c r="R45" s="1"/>
      <c r="S45" s="1"/>
    </row>
    <row r="46" spans="1:19" ht="15" customHeight="1">
      <c r="A46" s="182" t="str">
        <f>DRUŽSTVA!B41</f>
        <v>Kozlík Jan, rtn.</v>
      </c>
      <c r="B46" s="188">
        <v>14</v>
      </c>
      <c r="C46" s="154">
        <v>3</v>
      </c>
      <c r="D46" s="62">
        <v>1</v>
      </c>
      <c r="E46" s="62">
        <v>1</v>
      </c>
      <c r="F46" s="155"/>
      <c r="G46" s="156"/>
      <c r="H46" s="157"/>
      <c r="I46" s="157"/>
      <c r="J46" s="157"/>
      <c r="K46" s="157"/>
      <c r="L46" s="155"/>
      <c r="M46" s="158"/>
      <c r="N46" s="154">
        <f t="shared" si="0"/>
        <v>19</v>
      </c>
      <c r="O46" s="165"/>
      <c r="P46" s="14">
        <f t="shared" si="1"/>
        <v>5</v>
      </c>
      <c r="Q46" s="165"/>
      <c r="R46" s="1"/>
      <c r="S46" s="1"/>
    </row>
    <row r="47" spans="1:19" ht="15" customHeight="1">
      <c r="A47" s="183" t="str">
        <f>DRUŽSTVA!B42</f>
        <v>Honzík Antonín, čet.</v>
      </c>
      <c r="B47" s="188">
        <v>14</v>
      </c>
      <c r="C47" s="146">
        <v>2</v>
      </c>
      <c r="D47" s="10">
        <v>3</v>
      </c>
      <c r="E47" s="10"/>
      <c r="F47" s="160"/>
      <c r="G47" s="159"/>
      <c r="H47" s="12"/>
      <c r="I47" s="12"/>
      <c r="J47" s="12"/>
      <c r="K47" s="12"/>
      <c r="L47" s="160"/>
      <c r="M47" s="13"/>
      <c r="N47" s="146">
        <f t="shared" si="0"/>
        <v>19</v>
      </c>
      <c r="O47" s="165"/>
      <c r="P47" s="14">
        <f t="shared" si="1"/>
        <v>5</v>
      </c>
      <c r="Q47" s="165"/>
      <c r="R47" s="1"/>
      <c r="S47" s="1"/>
    </row>
    <row r="48" spans="1:19" ht="15" customHeight="1" thickBot="1">
      <c r="A48" s="184" t="str">
        <f>DRUŽSTVA!B43</f>
        <v>Procházka Petr, des.</v>
      </c>
      <c r="B48" s="188">
        <v>14</v>
      </c>
      <c r="C48" s="148">
        <v>1</v>
      </c>
      <c r="D48" s="149">
        <v>3</v>
      </c>
      <c r="E48" s="149"/>
      <c r="F48" s="150"/>
      <c r="G48" s="151"/>
      <c r="H48" s="152"/>
      <c r="I48" s="152"/>
      <c r="J48" s="152"/>
      <c r="K48" s="152"/>
      <c r="L48" s="150"/>
      <c r="M48" s="153">
        <v>1</v>
      </c>
      <c r="N48" s="148">
        <f t="shared" si="0"/>
        <v>14</v>
      </c>
      <c r="O48" s="165"/>
      <c r="P48" s="14">
        <f t="shared" si="1"/>
        <v>5</v>
      </c>
      <c r="Q48" s="165"/>
      <c r="R48" s="1"/>
      <c r="S48" s="1"/>
    </row>
    <row r="49" spans="1:19" ht="15" customHeight="1">
      <c r="A49" s="182" t="str">
        <f>DRUŽSTVA!B68</f>
        <v>Kopecký Tomáš, rtm.</v>
      </c>
      <c r="B49" s="188">
        <v>15</v>
      </c>
      <c r="C49" s="154"/>
      <c r="D49" s="62">
        <v>3</v>
      </c>
      <c r="E49" s="62">
        <v>1</v>
      </c>
      <c r="F49" s="155"/>
      <c r="G49" s="156"/>
      <c r="H49" s="157"/>
      <c r="I49" s="157"/>
      <c r="J49" s="157"/>
      <c r="K49" s="157"/>
      <c r="L49" s="155"/>
      <c r="M49" s="158">
        <v>1</v>
      </c>
      <c r="N49" s="154">
        <f t="shared" si="0"/>
        <v>10</v>
      </c>
      <c r="O49" s="165"/>
      <c r="P49" s="14">
        <f t="shared" si="1"/>
        <v>5</v>
      </c>
      <c r="Q49" s="165"/>
      <c r="R49" s="1"/>
      <c r="S49" s="1"/>
    </row>
    <row r="50" spans="1:19" ht="15" customHeight="1">
      <c r="A50" s="183">
        <f>DRUŽSTVA!B69</f>
        <v>0</v>
      </c>
      <c r="B50" s="189">
        <v>15</v>
      </c>
      <c r="C50" s="146"/>
      <c r="D50" s="10"/>
      <c r="E50" s="10"/>
      <c r="F50" s="160"/>
      <c r="G50" s="159"/>
      <c r="H50" s="12"/>
      <c r="I50" s="12"/>
      <c r="J50" s="12"/>
      <c r="K50" s="12"/>
      <c r="L50" s="160"/>
      <c r="M50" s="13"/>
      <c r="N50" s="146">
        <f t="shared" si="0"/>
        <v>0</v>
      </c>
      <c r="O50" s="165"/>
      <c r="P50" s="14">
        <f t="shared" si="1"/>
        <v>0</v>
      </c>
      <c r="Q50" s="165"/>
      <c r="R50" s="1"/>
      <c r="S50" s="1"/>
    </row>
    <row r="51" spans="1:19" ht="15" customHeight="1" thickBot="1">
      <c r="A51" s="184">
        <f>DRUŽSTVA!B70</f>
        <v>0</v>
      </c>
      <c r="B51" s="189">
        <v>15</v>
      </c>
      <c r="C51" s="148"/>
      <c r="D51" s="149"/>
      <c r="E51" s="149"/>
      <c r="F51" s="150"/>
      <c r="G51" s="151"/>
      <c r="H51" s="152"/>
      <c r="I51" s="152"/>
      <c r="J51" s="152"/>
      <c r="K51" s="152"/>
      <c r="L51" s="150"/>
      <c r="M51" s="153"/>
      <c r="N51" s="148">
        <f t="shared" si="0"/>
        <v>0</v>
      </c>
      <c r="O51" s="165"/>
      <c r="P51" s="14">
        <f t="shared" si="1"/>
        <v>0</v>
      </c>
      <c r="Q51" s="165"/>
      <c r="R51" s="1"/>
      <c r="S51" s="1"/>
    </row>
    <row r="52" spans="1:19" ht="15" customHeight="1">
      <c r="A52" s="182" t="str">
        <f>DRUŽSTVA!B26</f>
        <v>Bastl Antonín, rtm.</v>
      </c>
      <c r="B52" s="189">
        <v>16</v>
      </c>
      <c r="C52" s="154"/>
      <c r="D52" s="62">
        <v>3</v>
      </c>
      <c r="E52" s="62">
        <v>1</v>
      </c>
      <c r="F52" s="155"/>
      <c r="G52" s="156"/>
      <c r="H52" s="157"/>
      <c r="I52" s="157"/>
      <c r="J52" s="157"/>
      <c r="K52" s="157"/>
      <c r="L52" s="155"/>
      <c r="M52" s="158">
        <v>1</v>
      </c>
      <c r="N52" s="154">
        <f t="shared" si="0"/>
        <v>10</v>
      </c>
      <c r="O52" s="165"/>
      <c r="P52" s="14">
        <f t="shared" si="1"/>
        <v>5</v>
      </c>
      <c r="Q52" s="165"/>
      <c r="R52" s="1"/>
      <c r="S52" s="1"/>
    </row>
    <row r="53" spans="1:19" ht="15" customHeight="1">
      <c r="A53" s="183" t="str">
        <f>DRUŽSTVA!B27</f>
        <v>Jinšík Petr, rtn.</v>
      </c>
      <c r="B53" s="189">
        <v>16</v>
      </c>
      <c r="C53" s="146">
        <v>2</v>
      </c>
      <c r="D53" s="10">
        <v>2</v>
      </c>
      <c r="E53" s="10"/>
      <c r="F53" s="160"/>
      <c r="G53" s="159"/>
      <c r="H53" s="12"/>
      <c r="I53" s="12"/>
      <c r="J53" s="12"/>
      <c r="K53" s="12"/>
      <c r="L53" s="160"/>
      <c r="M53" s="13">
        <v>1</v>
      </c>
      <c r="N53" s="146">
        <f t="shared" si="0"/>
        <v>16</v>
      </c>
      <c r="O53" s="165"/>
      <c r="P53" s="14">
        <f t="shared" si="1"/>
        <v>5</v>
      </c>
      <c r="Q53" s="165"/>
      <c r="R53" s="1"/>
      <c r="S53" s="1"/>
    </row>
    <row r="54" spans="1:19" ht="15" customHeight="1" thickBot="1">
      <c r="A54" s="184" t="str">
        <f>DRUŽSTVA!B28</f>
        <v>Alexa Zdeněk, rtm.</v>
      </c>
      <c r="B54" s="189">
        <v>16</v>
      </c>
      <c r="C54" s="148">
        <v>3</v>
      </c>
      <c r="D54" s="149">
        <v>1</v>
      </c>
      <c r="E54" s="149">
        <v>1</v>
      </c>
      <c r="F54" s="150"/>
      <c r="G54" s="151"/>
      <c r="H54" s="152"/>
      <c r="I54" s="152"/>
      <c r="J54" s="152"/>
      <c r="K54" s="152"/>
      <c r="L54" s="150"/>
      <c r="M54" s="153"/>
      <c r="N54" s="148">
        <f t="shared" si="0"/>
        <v>19</v>
      </c>
      <c r="O54" s="165"/>
      <c r="P54" s="14">
        <f t="shared" si="1"/>
        <v>5</v>
      </c>
      <c r="Q54" s="165"/>
      <c r="R54" s="1"/>
      <c r="S54" s="1"/>
    </row>
    <row r="55" spans="1:19" ht="15" customHeight="1">
      <c r="A55" s="182" t="str">
        <f>DRUŽSTVA!B47</f>
        <v>Bahník Václav, rtn.</v>
      </c>
      <c r="B55" s="189">
        <v>17</v>
      </c>
      <c r="C55" s="154">
        <v>3</v>
      </c>
      <c r="D55" s="62">
        <v>1</v>
      </c>
      <c r="E55" s="62">
        <v>1</v>
      </c>
      <c r="F55" s="155"/>
      <c r="G55" s="156"/>
      <c r="H55" s="157"/>
      <c r="I55" s="157"/>
      <c r="J55" s="157"/>
      <c r="K55" s="157"/>
      <c r="L55" s="155"/>
      <c r="M55" s="158"/>
      <c r="N55" s="154">
        <f t="shared" si="0"/>
        <v>19</v>
      </c>
      <c r="O55" s="165"/>
      <c r="P55" s="14">
        <f t="shared" si="1"/>
        <v>5</v>
      </c>
      <c r="Q55" s="165"/>
      <c r="R55" s="1"/>
      <c r="S55" s="1"/>
    </row>
    <row r="56" spans="1:19" ht="15" customHeight="1">
      <c r="A56" s="183" t="str">
        <f>DRUŽSTVA!B48</f>
        <v>Dohnal Tomáš, des.</v>
      </c>
      <c r="B56" s="189">
        <v>17</v>
      </c>
      <c r="C56" s="146">
        <v>1</v>
      </c>
      <c r="D56" s="10">
        <v>4</v>
      </c>
      <c r="E56" s="10"/>
      <c r="F56" s="160"/>
      <c r="G56" s="159"/>
      <c r="H56" s="12"/>
      <c r="I56" s="12"/>
      <c r="J56" s="12"/>
      <c r="K56" s="12"/>
      <c r="L56" s="160"/>
      <c r="M56" s="13"/>
      <c r="N56" s="146">
        <f t="shared" si="0"/>
        <v>17</v>
      </c>
      <c r="O56" s="165"/>
      <c r="P56" s="14">
        <f t="shared" si="1"/>
        <v>5</v>
      </c>
      <c r="Q56" s="165"/>
      <c r="R56" s="1"/>
      <c r="S56" s="1"/>
    </row>
    <row r="57" spans="1:19" ht="15" customHeight="1" thickBot="1">
      <c r="A57" s="184" t="str">
        <f>DRUŽSTVA!B49</f>
        <v>Stanovský Ondřej, des.</v>
      </c>
      <c r="B57" s="189">
        <v>17</v>
      </c>
      <c r="C57" s="148">
        <v>1</v>
      </c>
      <c r="D57" s="149"/>
      <c r="E57" s="149">
        <v>3</v>
      </c>
      <c r="F57" s="150"/>
      <c r="G57" s="151"/>
      <c r="H57" s="152"/>
      <c r="I57" s="152"/>
      <c r="J57" s="152"/>
      <c r="K57" s="152"/>
      <c r="L57" s="150"/>
      <c r="M57" s="153">
        <v>1</v>
      </c>
      <c r="N57" s="148">
        <f t="shared" si="0"/>
        <v>8</v>
      </c>
      <c r="O57" s="165"/>
      <c r="P57" s="14">
        <f t="shared" si="1"/>
        <v>5</v>
      </c>
      <c r="Q57" s="165"/>
      <c r="R57" s="1"/>
      <c r="S57" s="1"/>
    </row>
    <row r="58" spans="1:19" ht="15" customHeight="1">
      <c r="A58" s="182" t="str">
        <f>DRUŽSTVA!B50</f>
        <v>Novotný Viktor, rtm.</v>
      </c>
      <c r="B58" s="189">
        <v>18</v>
      </c>
      <c r="C58" s="154">
        <v>2</v>
      </c>
      <c r="D58" s="62">
        <v>3</v>
      </c>
      <c r="E58" s="62"/>
      <c r="F58" s="155"/>
      <c r="G58" s="156"/>
      <c r="H58" s="157"/>
      <c r="I58" s="157"/>
      <c r="J58" s="157"/>
      <c r="K58" s="157"/>
      <c r="L58" s="155"/>
      <c r="M58" s="158"/>
      <c r="N58" s="154">
        <f t="shared" si="0"/>
        <v>19</v>
      </c>
      <c r="O58" s="165"/>
      <c r="P58" s="14">
        <f t="shared" si="1"/>
        <v>5</v>
      </c>
      <c r="Q58" s="165"/>
      <c r="R58" s="1"/>
      <c r="S58" s="1"/>
    </row>
    <row r="59" spans="1:19" ht="15" customHeight="1">
      <c r="A59" s="183" t="str">
        <f>DRUŽSTVA!B51</f>
        <v>Paul Libor, rtm.</v>
      </c>
      <c r="B59" s="189">
        <v>18</v>
      </c>
      <c r="C59" s="146">
        <v>2</v>
      </c>
      <c r="D59" s="10">
        <v>1</v>
      </c>
      <c r="E59" s="10">
        <v>2</v>
      </c>
      <c r="F59" s="160"/>
      <c r="G59" s="159"/>
      <c r="H59" s="12"/>
      <c r="I59" s="12"/>
      <c r="J59" s="12"/>
      <c r="K59" s="12"/>
      <c r="L59" s="160"/>
      <c r="M59" s="13"/>
      <c r="N59" s="146">
        <f t="shared" si="0"/>
        <v>15</v>
      </c>
      <c r="O59" s="165"/>
      <c r="P59" s="14">
        <f t="shared" si="1"/>
        <v>5</v>
      </c>
      <c r="Q59" s="165"/>
      <c r="R59" s="1"/>
      <c r="S59" s="1"/>
    </row>
    <row r="60" spans="1:19" ht="15" customHeight="1" thickBot="1">
      <c r="A60" s="184" t="str">
        <f>DRUŽSTVA!B52</f>
        <v>Zouhar David, svob.</v>
      </c>
      <c r="B60" s="189">
        <v>18</v>
      </c>
      <c r="C60" s="148">
        <v>1</v>
      </c>
      <c r="D60" s="149">
        <v>4</v>
      </c>
      <c r="E60" s="149"/>
      <c r="F60" s="150"/>
      <c r="G60" s="151"/>
      <c r="H60" s="152"/>
      <c r="I60" s="152"/>
      <c r="J60" s="152"/>
      <c r="K60" s="152"/>
      <c r="L60" s="150"/>
      <c r="M60" s="153"/>
      <c r="N60" s="148">
        <f t="shared" si="0"/>
        <v>17</v>
      </c>
      <c r="O60" s="165"/>
      <c r="P60" s="14">
        <f t="shared" si="1"/>
        <v>5</v>
      </c>
      <c r="Q60" s="165"/>
      <c r="R60" s="1"/>
      <c r="S60" s="1"/>
    </row>
    <row r="61" spans="1:19" ht="15" customHeight="1">
      <c r="A61" s="182" t="str">
        <f>DRUŽSTVA!B53</f>
        <v>Beigl Tomáš</v>
      </c>
      <c r="B61" s="189">
        <v>19</v>
      </c>
      <c r="C61" s="154">
        <v>4</v>
      </c>
      <c r="D61" s="62">
        <v>1</v>
      </c>
      <c r="E61" s="62"/>
      <c r="F61" s="155"/>
      <c r="G61" s="156"/>
      <c r="H61" s="157"/>
      <c r="I61" s="157"/>
      <c r="J61" s="157"/>
      <c r="K61" s="157"/>
      <c r="L61" s="155"/>
      <c r="M61" s="158"/>
      <c r="N61" s="154">
        <f t="shared" si="0"/>
        <v>23</v>
      </c>
      <c r="O61" s="165"/>
      <c r="P61" s="14">
        <f t="shared" si="1"/>
        <v>5</v>
      </c>
      <c r="Q61" s="165"/>
      <c r="R61" s="1"/>
      <c r="S61" s="1"/>
    </row>
    <row r="62" spans="1:19" ht="15" customHeight="1">
      <c r="A62" s="183" t="str">
        <f>DRUŽSTVA!B54</f>
        <v>Toman Vojtěch</v>
      </c>
      <c r="B62" s="189">
        <v>19</v>
      </c>
      <c r="C62" s="146"/>
      <c r="D62" s="10">
        <v>3</v>
      </c>
      <c r="E62" s="10">
        <v>1</v>
      </c>
      <c r="F62" s="160"/>
      <c r="G62" s="159"/>
      <c r="H62" s="12"/>
      <c r="I62" s="12"/>
      <c r="J62" s="12"/>
      <c r="K62" s="12"/>
      <c r="L62" s="160"/>
      <c r="M62" s="13">
        <v>1</v>
      </c>
      <c r="N62" s="146">
        <f t="shared" si="0"/>
        <v>10</v>
      </c>
      <c r="O62" s="165"/>
      <c r="P62" s="14">
        <f t="shared" si="1"/>
        <v>5</v>
      </c>
      <c r="Q62" s="165"/>
      <c r="R62" s="1"/>
      <c r="S62" s="1"/>
    </row>
    <row r="63" spans="1:19" ht="15" customHeight="1" thickBot="1">
      <c r="A63" s="184" t="str">
        <f>DRUŽSTVA!B55</f>
        <v>Fojtík Jakub</v>
      </c>
      <c r="B63" s="189">
        <v>19</v>
      </c>
      <c r="C63" s="148"/>
      <c r="D63" s="149">
        <v>2</v>
      </c>
      <c r="E63" s="149">
        <v>1</v>
      </c>
      <c r="F63" s="150"/>
      <c r="G63" s="151"/>
      <c r="H63" s="152"/>
      <c r="I63" s="152"/>
      <c r="J63" s="152"/>
      <c r="K63" s="152"/>
      <c r="L63" s="150"/>
      <c r="M63" s="153">
        <v>2</v>
      </c>
      <c r="N63" s="148">
        <f t="shared" si="0"/>
        <v>7</v>
      </c>
      <c r="O63" s="165"/>
      <c r="P63" s="14">
        <f t="shared" si="1"/>
        <v>5</v>
      </c>
      <c r="Q63" s="165"/>
      <c r="R63" s="1"/>
      <c r="S63" s="1"/>
    </row>
  </sheetData>
  <sheetProtection/>
  <mergeCells count="3">
    <mergeCell ref="S7:T7"/>
    <mergeCell ref="C5:F5"/>
    <mergeCell ref="G5:L5"/>
  </mergeCells>
  <printOptions/>
  <pageMargins left="0.31496062992125984" right="0.35433070866141736" top="0.03937007874015748" bottom="0.0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Zdeněk Kruba</cp:lastModifiedBy>
  <cp:lastPrinted>2023-05-25T11:32:33Z</cp:lastPrinted>
  <dcterms:created xsi:type="dcterms:W3CDTF">2003-04-01T12:06:07Z</dcterms:created>
  <dcterms:modified xsi:type="dcterms:W3CDTF">2023-05-25T16:12:47Z</dcterms:modified>
  <cp:category/>
  <cp:version/>
  <cp:contentType/>
  <cp:contentStatus/>
</cp:coreProperties>
</file>